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5180" windowHeight="7815" tabRatio="452" activeTab="0"/>
  </bookViews>
  <sheets>
    <sheet name="Portal" sheetId="1" r:id="rId1"/>
    <sheet name="Cronograma" sheetId="2" r:id="rId2"/>
  </sheets>
  <definedNames>
    <definedName name="_xlnm.Print_Area" localSheetId="1">'Cronograma'!$A$1:$R$44</definedName>
    <definedName name="_xlnm.Print_Area" localSheetId="0">'Portal'!$A$1:$F$67</definedName>
  </definedNames>
  <calcPr fullCalcOnLoad="1"/>
</workbook>
</file>

<file path=xl/sharedStrings.xml><?xml version="1.0" encoding="utf-8"?>
<sst xmlns="http://schemas.openxmlformats.org/spreadsheetml/2006/main" count="144" uniqueCount="105">
  <si>
    <t>PLANILHA ORÇAMENTÁRIA</t>
  </si>
  <si>
    <t>ITEM</t>
  </si>
  <si>
    <t>ESPECIFICAÇÕES</t>
  </si>
  <si>
    <t>Unid.</t>
  </si>
  <si>
    <t>Quant.</t>
  </si>
  <si>
    <t>Preço Unit.</t>
  </si>
  <si>
    <t>Preço total</t>
  </si>
  <si>
    <t>INTERESSADO</t>
  </si>
  <si>
    <t>OBRA</t>
  </si>
  <si>
    <t>ENDEREÇO</t>
  </si>
  <si>
    <t>DATA</t>
  </si>
  <si>
    <t>ESTADO</t>
  </si>
  <si>
    <t>SC</t>
  </si>
  <si>
    <t>MUNICÍPIO</t>
  </si>
  <si>
    <t>ÁREA DE CONSTRUÇÃO</t>
  </si>
  <si>
    <t>SERVIÇOS PRELIMINARES</t>
  </si>
  <si>
    <t>TOTAL GERAL</t>
  </si>
  <si>
    <t>un</t>
  </si>
  <si>
    <t>m²</t>
  </si>
  <si>
    <t>m³</t>
  </si>
  <si>
    <t xml:space="preserve">REVESTIMENTOS </t>
  </si>
  <si>
    <t>PINTURA</t>
  </si>
  <si>
    <t>Locaçao da obra</t>
  </si>
  <si>
    <t>INSTALAÇÕES ELÉTRICAS</t>
  </si>
  <si>
    <t>COMPLEMENTARES</t>
  </si>
  <si>
    <t>m</t>
  </si>
  <si>
    <t xml:space="preserve">Escavação </t>
  </si>
  <si>
    <t>Reaterro</t>
  </si>
  <si>
    <t xml:space="preserve">INFRA-ESTRUTURA </t>
  </si>
  <si>
    <t>MUNICIPIO DE LAJEADO GRANDE</t>
  </si>
  <si>
    <t>Lajeado Grande</t>
  </si>
  <si>
    <t>Kg</t>
  </si>
  <si>
    <t xml:space="preserve">Pilares </t>
  </si>
  <si>
    <t>Pintura acrílica  ( Pilares, Floreiras)</t>
  </si>
  <si>
    <t>Pedra São Tomé 20X40CM, assentada com argamassa de cimento branco</t>
  </si>
  <si>
    <t>PAVIMENTAÇÃO</t>
  </si>
  <si>
    <t>Regularização e compactação do sub leito a 95% do PN</t>
  </si>
  <si>
    <t>calculos</t>
  </si>
  <si>
    <t>Imprimação da Base com asfalto diluído CM 30 - taxa = 1,2 L/m²</t>
  </si>
  <si>
    <t>Pintura de Ligação com emulsão RR-2C - taxa = 0,50 L/m²</t>
  </si>
  <si>
    <t>ton</t>
  </si>
  <si>
    <t>asf 6 cm</t>
  </si>
  <si>
    <t>asf 4 cm</t>
  </si>
  <si>
    <t>total</t>
  </si>
  <si>
    <t>larg</t>
  </si>
  <si>
    <t>Entrada de energia monofásica (com poste e caixa de medição)</t>
  </si>
  <si>
    <t>Grama</t>
  </si>
  <si>
    <t>Estrutura Metalica -  ( Placa e Pergolado )</t>
  </si>
  <si>
    <t>Sub base macadame seco espessura = 15cm</t>
  </si>
  <si>
    <t>Camada de concreto asfáltico usinado à quente (e=5 cm)</t>
  </si>
  <si>
    <t>Meio-fio de concreto pré-moldado, dimensão 12x30x100 cm</t>
  </si>
  <si>
    <t>Camada de Brita Graduada espessura = 9cm</t>
  </si>
  <si>
    <t>Selador acrílico sobre concreto aparente (1 demão)</t>
  </si>
  <si>
    <t>Vigas de concreto armado - fck 20 Mpa - Floreiras</t>
  </si>
  <si>
    <t>Projeto estrutural executivo da estrutura de concreto</t>
  </si>
  <si>
    <t>Projeto estrutural executivo da estrutura metálica da cobertura</t>
  </si>
  <si>
    <t>Brasão c/ dimensão de 100x100 cm</t>
  </si>
  <si>
    <t xml:space="preserve">SUPRA-ESTRUTURA </t>
  </si>
  <si>
    <t>CRONOGRAMA FISICO - FINANCEIRO - GLOBAL</t>
  </si>
  <si>
    <t>Programa : TURISMO SOCIAL NO BRASIL</t>
  </si>
  <si>
    <t xml:space="preserve">DATA DE EMISSÃO </t>
  </si>
  <si>
    <t>Agente Financeiro : CAIXA ECONÔMICA FEDERAL</t>
  </si>
  <si>
    <t>MODALIDADE : Infra-estrutura</t>
  </si>
  <si>
    <t>DISCRIMINAÇÃO DOS SERVIÇOS</t>
  </si>
  <si>
    <t>VALOR DOS SERVIÇOS</t>
  </si>
  <si>
    <t>PESO</t>
  </si>
  <si>
    <t>MÊS 01</t>
  </si>
  <si>
    <t>MÊS 02</t>
  </si>
  <si>
    <t>MÊS 03</t>
  </si>
  <si>
    <t>MÊS 04</t>
  </si>
  <si>
    <t>TOTAL</t>
  </si>
  <si>
    <t>FISICO (%)</t>
  </si>
  <si>
    <t>FINANC.</t>
  </si>
  <si>
    <t>1 )</t>
  </si>
  <si>
    <t xml:space="preserve">RECURSOS </t>
  </si>
  <si>
    <t xml:space="preserve">DO </t>
  </si>
  <si>
    <t>PROGRAMA</t>
  </si>
  <si>
    <t>SUB - TOTAL 1</t>
  </si>
  <si>
    <t>2)</t>
  </si>
  <si>
    <t>Contrapart.</t>
  </si>
  <si>
    <t>Financeira</t>
  </si>
  <si>
    <t>SUB - TOTAL 2</t>
  </si>
  <si>
    <t>TOTAL FINANCEIRO</t>
  </si>
  <si>
    <t>Agente Promotor : MUNICIPIO DE LAJEADO GRANDE - SC</t>
  </si>
  <si>
    <t xml:space="preserve">Ponto de iluminação </t>
  </si>
  <si>
    <r>
      <t xml:space="preserve">Estaca </t>
    </r>
    <r>
      <rPr>
        <sz val="8"/>
        <rFont val="Bookman Old Style"/>
        <family val="1"/>
      </rPr>
      <t xml:space="preserve">Ø </t>
    </r>
    <r>
      <rPr>
        <sz val="8"/>
        <rFont val="Arial"/>
        <family val="2"/>
      </rPr>
      <t xml:space="preserve">25 cm - fck 20 Mpa </t>
    </r>
  </si>
  <si>
    <t>Bloco de concreto - fck 20 Mpa</t>
  </si>
  <si>
    <t>Disjuntor termomagnético 30A</t>
  </si>
  <si>
    <t>Caixas de passagem de concreto - 40 x 40 x 40 cm c/ tampa</t>
  </si>
  <si>
    <t>Tubulação para eletrica corrugada Ø 25 mm c/ escavação e reaterro</t>
  </si>
  <si>
    <t>Projeto estrutural executivo da das fundações</t>
  </si>
  <si>
    <t>Placa de registro historico</t>
  </si>
  <si>
    <t>Barraco da obra c/ inst. hidro-sanitaria e eletrica</t>
  </si>
  <si>
    <t>Refletor Retangular Fechado c/ Lamp. Vapor Metalico 400W c/ base de concreto</t>
  </si>
  <si>
    <t>PERÍODO DE : 04 meses</t>
  </si>
  <si>
    <t>Limpeza geral</t>
  </si>
  <si>
    <t>Pintura da estrutura metálica - Esmalte sintético industrial</t>
  </si>
  <si>
    <t>Placa de obra 2,00 x 1,50 m</t>
  </si>
  <si>
    <t>Rodovia SC 459 - km 59 + 230</t>
  </si>
  <si>
    <t>OBJETO :Construção de um portal com área total de 821,85 m²</t>
  </si>
  <si>
    <t xml:space="preserve">Portal  Turistico </t>
  </si>
  <si>
    <t>Empreendimento : PORTAL TURISTICO</t>
  </si>
  <si>
    <t>PROJETOS</t>
  </si>
  <si>
    <t xml:space="preserve">Nº do CTEF : </t>
  </si>
  <si>
    <t>Emprenteira :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</si>
</sst>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.0"/>
    <numFmt numFmtId="172" formatCode="0.000"/>
    <numFmt numFmtId="173" formatCode="0.0%"/>
    <numFmt numFmtId="174" formatCode="&quot;R$&quot;#,##0.0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0"/>
    <numFmt numFmtId="179" formatCode="_(* #,##0.00_);_(* \(#,##0.00\);_(* \-??_);_(@_)"/>
    <numFmt numFmtId="180" formatCode="_-* #,##0.00\ _D_M_-;\-* #,##0.00\ _D_M_-;_-* \-??\ _D_M_-;_-@_-"/>
    <numFmt numFmtId="181" formatCode="0.0000"/>
    <numFmt numFmtId="182" formatCode="[$-416]dddd\,\ d&quot; de &quot;mmmm&quot; de &quot;yyyy"/>
    <numFmt numFmtId="183" formatCode="#,###"/>
    <numFmt numFmtId="184" formatCode="d/m/yy;@"/>
    <numFmt numFmtId="185" formatCode="[$-416]d\-mmm\-yy;@"/>
    <numFmt numFmtId="186" formatCode="_(* #,##0.00_);_(* \(#,##0.00\);_(* &quot;-&quot;???_);_(@_)"/>
    <numFmt numFmtId="187" formatCode="0.000%"/>
    <numFmt numFmtId="188" formatCode="#,##0.000000"/>
    <numFmt numFmtId="189" formatCode="&quot;R$ &quot;#,##0.000"/>
    <numFmt numFmtId="190" formatCode="_(* #,##0.000_);_(* \(#,##0.000\);_(* &quot;-&quot;???_);_(@_)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&quot;R$ &quot;* #,##0.000000_);_(&quot;R$ &quot;* \(#,##0.000000\);_(&quot;R$ &quot;* &quot;-&quot;??_);_(@_)"/>
    <numFmt numFmtId="195" formatCode="_(&quot;R$ &quot;* #,##0.0000000_);_(&quot;R$ &quot;* \(#,##0.0000000\);_(&quot;R$ &quot;* &quot;-&quot;??_);_(@_)"/>
    <numFmt numFmtId="196" formatCode="_(&quot;R$ &quot;* #,##0.00000000_);_(&quot;R$ &quot;* \(#,##0.00000000\);_(&quot;R$ &quot;* &quot;-&quot;??_);_(@_)"/>
    <numFmt numFmtId="197" formatCode="0.0000%"/>
    <numFmt numFmtId="198" formatCode="&quot;R$ &quot;#,##0.0"/>
    <numFmt numFmtId="199" formatCode="&quot;R$ &quot;#,##0"/>
  </numFmts>
  <fonts count="19">
    <font>
      <sz val="10"/>
      <name val="Arial"/>
      <family val="0"/>
    </font>
    <font>
      <sz val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Bookman Old Style"/>
      <family val="1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1"/>
      <name val="Bookman Old Style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Bookman Old Style"/>
      <family val="1"/>
    </font>
    <font>
      <b/>
      <sz val="10"/>
      <name val="Bookman Old Style"/>
      <family val="1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0" fontId="7" fillId="0" borderId="4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70" fontId="7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4" fontId="4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2" fontId="0" fillId="0" borderId="0" xfId="0" applyNumberFormat="1" applyAlignment="1">
      <alignment/>
    </xf>
    <xf numFmtId="43" fontId="0" fillId="0" borderId="0" xfId="19" applyAlignment="1">
      <alignment/>
    </xf>
    <xf numFmtId="14" fontId="5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3" fontId="0" fillId="0" borderId="0" xfId="0" applyNumberFormat="1" applyAlignment="1">
      <alignment/>
    </xf>
    <xf numFmtId="170" fontId="7" fillId="0" borderId="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170" fontId="5" fillId="0" borderId="6" xfId="0" applyNumberFormat="1" applyFont="1" applyBorder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0" fontId="9" fillId="0" borderId="6" xfId="0" applyNumberFormat="1" applyFont="1" applyBorder="1" applyAlignment="1">
      <alignment/>
    </xf>
    <xf numFmtId="170" fontId="7" fillId="0" borderId="4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3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170" fontId="12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170" fontId="12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7" fillId="0" borderId="0" xfId="0" applyFont="1" applyBorder="1" applyAlignment="1">
      <alignment wrapText="1"/>
    </xf>
    <xf numFmtId="170" fontId="9" fillId="0" borderId="6" xfId="0" applyNumberFormat="1" applyFont="1" applyBorder="1" applyAlignment="1">
      <alignment vertical="center"/>
    </xf>
    <xf numFmtId="2" fontId="10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43" fontId="0" fillId="0" borderId="0" xfId="19" applyFont="1" applyAlignment="1">
      <alignment/>
    </xf>
    <xf numFmtId="170" fontId="7" fillId="0" borderId="4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0" xfId="0" applyFont="1" applyAlignment="1">
      <alignment wrapText="1"/>
    </xf>
    <xf numFmtId="170" fontId="7" fillId="0" borderId="5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3" fontId="5" fillId="0" borderId="0" xfId="0" applyNumberFormat="1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4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4" fontId="11" fillId="0" borderId="6" xfId="0" applyNumberFormat="1" applyFont="1" applyBorder="1" applyAlignment="1">
      <alignment/>
    </xf>
    <xf numFmtId="170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8" fillId="0" borderId="7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/>
    </xf>
    <xf numFmtId="0" fontId="9" fillId="0" borderId="4" xfId="0" applyFont="1" applyBorder="1" applyAlignment="1">
      <alignment/>
    </xf>
    <xf numFmtId="2" fontId="2" fillId="0" borderId="2" xfId="17" applyNumberFormat="1" applyFont="1" applyBorder="1" applyAlignment="1">
      <alignment horizontal="left"/>
      <protection/>
    </xf>
    <xf numFmtId="0" fontId="0" fillId="0" borderId="17" xfId="0" applyBorder="1" applyAlignment="1">
      <alignment/>
    </xf>
    <xf numFmtId="44" fontId="16" fillId="0" borderId="4" xfId="15" applyNumberFormat="1" applyFont="1" applyBorder="1" applyAlignment="1">
      <alignment/>
    </xf>
    <xf numFmtId="10" fontId="16" fillId="0" borderId="4" xfId="18" applyNumberFormat="1" applyFont="1" applyBorder="1" applyAlignment="1">
      <alignment/>
    </xf>
    <xf numFmtId="44" fontId="0" fillId="0" borderId="4" xfId="15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8" xfId="17" applyNumberFormat="1" applyFont="1" applyBorder="1">
      <alignment/>
      <protection/>
    </xf>
    <xf numFmtId="0" fontId="2" fillId="0" borderId="17" xfId="0" applyFont="1" applyBorder="1" applyAlignment="1">
      <alignment/>
    </xf>
    <xf numFmtId="44" fontId="2" fillId="0" borderId="4" xfId="15" applyFont="1" applyBorder="1" applyAlignment="1">
      <alignment/>
    </xf>
    <xf numFmtId="10" fontId="2" fillId="0" borderId="4" xfId="18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0" fontId="16" fillId="0" borderId="14" xfId="18" applyNumberFormat="1" applyFont="1" applyBorder="1" applyAlignment="1">
      <alignment/>
    </xf>
    <xf numFmtId="0" fontId="16" fillId="0" borderId="0" xfId="0" applyFont="1" applyAlignment="1">
      <alignment/>
    </xf>
    <xf numFmtId="44" fontId="16" fillId="0" borderId="0" xfId="15" applyFont="1" applyBorder="1" applyAlignment="1">
      <alignment/>
    </xf>
    <xf numFmtId="10" fontId="16" fillId="0" borderId="3" xfId="18" applyNumberFormat="1" applyFont="1" applyBorder="1" applyAlignment="1">
      <alignment/>
    </xf>
    <xf numFmtId="0" fontId="5" fillId="0" borderId="4" xfId="0" applyFont="1" applyBorder="1" applyAlignment="1">
      <alignment/>
    </xf>
    <xf numFmtId="10" fontId="16" fillId="0" borderId="11" xfId="18" applyNumberFormat="1" applyFont="1" applyBorder="1" applyAlignment="1">
      <alignment/>
    </xf>
    <xf numFmtId="44" fontId="2" fillId="0" borderId="4" xfId="15" applyNumberFormat="1" applyFont="1" applyBorder="1" applyAlignment="1">
      <alignment/>
    </xf>
    <xf numFmtId="44" fontId="2" fillId="0" borderId="4" xfId="0" applyNumberFormat="1" applyFont="1" applyBorder="1" applyAlignment="1">
      <alignment/>
    </xf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70" fontId="7" fillId="0" borderId="18" xfId="0" applyNumberFormat="1" applyFont="1" applyBorder="1" applyAlignment="1">
      <alignment horizontal="right"/>
    </xf>
    <xf numFmtId="170" fontId="7" fillId="0" borderId="16" xfId="0" applyNumberFormat="1" applyFont="1" applyBorder="1" applyAlignment="1">
      <alignment horizontal="right" vertical="center"/>
    </xf>
    <xf numFmtId="170" fontId="7" fillId="0" borderId="18" xfId="0" applyNumberFormat="1" applyFont="1" applyBorder="1" applyAlignment="1">
      <alignment/>
    </xf>
    <xf numFmtId="170" fontId="9" fillId="0" borderId="19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0" fontId="7" fillId="0" borderId="5" xfId="0" applyNumberFormat="1" applyFont="1" applyBorder="1" applyAlignment="1">
      <alignment/>
    </xf>
    <xf numFmtId="170" fontId="9" fillId="0" borderId="6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114300</xdr:rowOff>
    </xdr:from>
    <xdr:to>
      <xdr:col>16</xdr:col>
      <xdr:colOff>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15377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114300</xdr:rowOff>
    </xdr:from>
    <xdr:to>
      <xdr:col>16</xdr:col>
      <xdr:colOff>0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15377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114300</xdr:rowOff>
    </xdr:from>
    <xdr:to>
      <xdr:col>16</xdr:col>
      <xdr:colOff>0</xdr:colOff>
      <xdr:row>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15377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273492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73492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73492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73492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8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273492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114300</xdr:rowOff>
    </xdr:from>
    <xdr:to>
      <xdr:col>18</xdr:col>
      <xdr:colOff>0</xdr:colOff>
      <xdr:row>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2734925" y="153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"/>
  <sheetViews>
    <sheetView tabSelected="1" zoomScale="120" zoomScaleNormal="120" workbookViewId="0" topLeftCell="A1">
      <selection activeCell="B1" sqref="B1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10.7109375" style="0" customWidth="1"/>
    <col min="4" max="4" width="6.57421875" style="0" customWidth="1"/>
    <col min="5" max="5" width="10.28125" style="0" bestFit="1" customWidth="1"/>
    <col min="6" max="6" width="17.00390625" style="0" customWidth="1"/>
    <col min="7" max="7" width="9.7109375" style="0" customWidth="1"/>
    <col min="12" max="12" width="12.421875" style="0" customWidth="1"/>
    <col min="13" max="15" width="8.28125" style="42" customWidth="1"/>
    <col min="16" max="16" width="6.7109375" style="0" customWidth="1"/>
  </cols>
  <sheetData>
    <row r="1" ht="23.25">
      <c r="B1" s="1" t="s">
        <v>0</v>
      </c>
    </row>
    <row r="3" spans="1:5" ht="12.75">
      <c r="A3" s="2" t="s">
        <v>7</v>
      </c>
      <c r="B3" s="3"/>
      <c r="C3" s="2" t="s">
        <v>10</v>
      </c>
      <c r="D3" s="3"/>
      <c r="E3" s="3"/>
    </row>
    <row r="4" spans="1:6" ht="15">
      <c r="A4" s="12"/>
      <c r="B4" s="8" t="s">
        <v>29</v>
      </c>
      <c r="C4" s="29"/>
      <c r="D4" s="25"/>
      <c r="E4" s="25"/>
      <c r="F4" s="12"/>
    </row>
    <row r="5" ht="12.75">
      <c r="B5" s="3"/>
    </row>
    <row r="6" spans="1:6" ht="15">
      <c r="A6" s="2" t="s">
        <v>8</v>
      </c>
      <c r="B6" s="4"/>
      <c r="C6" s="2" t="s">
        <v>14</v>
      </c>
      <c r="D6" s="3"/>
      <c r="E6" s="3"/>
      <c r="F6" s="174"/>
    </row>
    <row r="7" spans="1:6" ht="15.75">
      <c r="A7" s="7"/>
      <c r="B7" s="13" t="s">
        <v>100</v>
      </c>
      <c r="C7" s="72">
        <v>821.85</v>
      </c>
      <c r="D7" s="11" t="s">
        <v>18</v>
      </c>
      <c r="E7" s="5"/>
      <c r="F7" s="174"/>
    </row>
    <row r="8" ht="12.75">
      <c r="B8" s="5"/>
    </row>
    <row r="9" spans="1:13" ht="15.75">
      <c r="A9" s="2" t="s">
        <v>9</v>
      </c>
      <c r="B9" s="73"/>
      <c r="C9" s="2" t="s">
        <v>13</v>
      </c>
      <c r="D9" s="3"/>
      <c r="E9" s="3"/>
      <c r="F9" s="2" t="s">
        <v>11</v>
      </c>
      <c r="M9" s="45"/>
    </row>
    <row r="10" spans="1:16" ht="15.75" customHeight="1">
      <c r="A10" s="10"/>
      <c r="B10" s="74" t="s">
        <v>98</v>
      </c>
      <c r="C10" s="30" t="s">
        <v>30</v>
      </c>
      <c r="D10" s="26"/>
      <c r="E10" s="26"/>
      <c r="F10" s="14" t="s">
        <v>12</v>
      </c>
      <c r="M10" s="43"/>
      <c r="N10" s="43"/>
      <c r="O10" s="43"/>
      <c r="P10" s="27"/>
    </row>
    <row r="11" spans="2:16" ht="15.75" thickBot="1">
      <c r="B11" s="4"/>
      <c r="O11" s="43"/>
      <c r="P11" s="27"/>
    </row>
    <row r="12" spans="1:16" ht="13.5" customHeight="1" thickBot="1">
      <c r="A12" s="88" t="s">
        <v>1</v>
      </c>
      <c r="B12" s="89" t="s">
        <v>2</v>
      </c>
      <c r="C12" s="87" t="s">
        <v>3</v>
      </c>
      <c r="D12" s="87" t="s">
        <v>4</v>
      </c>
      <c r="E12" s="87" t="s">
        <v>5</v>
      </c>
      <c r="F12" s="101" t="s">
        <v>6</v>
      </c>
      <c r="O12" s="43"/>
      <c r="P12" s="27"/>
    </row>
    <row r="13" spans="1:16" ht="13.5" customHeight="1" thickBot="1">
      <c r="A13" s="6"/>
      <c r="B13" s="6"/>
      <c r="C13" s="6"/>
      <c r="D13" s="6"/>
      <c r="E13" s="6"/>
      <c r="F13" s="6"/>
      <c r="O13" s="43"/>
      <c r="P13" s="27"/>
    </row>
    <row r="14" spans="1:16" ht="13.5" customHeight="1" thickBot="1">
      <c r="A14" s="33">
        <v>1</v>
      </c>
      <c r="B14" s="109" t="s">
        <v>102</v>
      </c>
      <c r="C14" s="19"/>
      <c r="D14" s="24"/>
      <c r="E14" s="100"/>
      <c r="F14" s="85"/>
      <c r="O14" s="43"/>
      <c r="P14" s="27"/>
    </row>
    <row r="15" spans="1:6" s="39" customFormat="1" ht="13.5" customHeight="1">
      <c r="A15" s="19"/>
      <c r="B15" s="113" t="s">
        <v>54</v>
      </c>
      <c r="C15" s="102" t="s">
        <v>17</v>
      </c>
      <c r="D15" s="103">
        <v>1</v>
      </c>
      <c r="E15" s="20">
        <v>0</v>
      </c>
      <c r="F15" s="66">
        <f>(D15*E15)</f>
        <v>0</v>
      </c>
    </row>
    <row r="16" spans="1:6" s="39" customFormat="1" ht="13.5" customHeight="1">
      <c r="A16" s="19"/>
      <c r="B16" s="106" t="s">
        <v>90</v>
      </c>
      <c r="C16" s="102" t="s">
        <v>17</v>
      </c>
      <c r="D16" s="103">
        <v>1</v>
      </c>
      <c r="E16" s="20">
        <v>0</v>
      </c>
      <c r="F16" s="66">
        <f>(D16*E16)</f>
        <v>0</v>
      </c>
    </row>
    <row r="17" spans="1:6" s="39" customFormat="1" ht="13.5" customHeight="1" thickBot="1">
      <c r="A17" s="19"/>
      <c r="B17" s="106" t="s">
        <v>55</v>
      </c>
      <c r="C17" s="102" t="s">
        <v>17</v>
      </c>
      <c r="D17" s="103">
        <v>1</v>
      </c>
      <c r="E17" s="20">
        <v>0</v>
      </c>
      <c r="F17" s="166">
        <f>(D17*E17)</f>
        <v>0</v>
      </c>
    </row>
    <row r="18" spans="1:6" s="39" customFormat="1" ht="13.5" customHeight="1" thickBot="1">
      <c r="A18" s="19"/>
      <c r="B18" s="64"/>
      <c r="C18" s="19"/>
      <c r="D18" s="63"/>
      <c r="E18" s="21"/>
      <c r="F18" s="167">
        <f>SUM(F15:F17)</f>
        <v>0</v>
      </c>
    </row>
    <row r="19" spans="1:16" ht="13.5" customHeight="1" thickBot="1">
      <c r="A19" s="33">
        <v>2</v>
      </c>
      <c r="B19" s="109" t="s">
        <v>15</v>
      </c>
      <c r="C19" s="19"/>
      <c r="D19" s="24"/>
      <c r="E19" s="100"/>
      <c r="F19" s="168"/>
      <c r="O19" s="43"/>
      <c r="P19" s="27"/>
    </row>
    <row r="20" spans="1:6" s="39" customFormat="1" ht="13.5" customHeight="1">
      <c r="A20" s="19"/>
      <c r="B20" s="113" t="s">
        <v>97</v>
      </c>
      <c r="C20" s="102" t="s">
        <v>18</v>
      </c>
      <c r="D20" s="103">
        <v>3</v>
      </c>
      <c r="E20" s="20">
        <v>0</v>
      </c>
      <c r="F20" s="162">
        <f>D20*E20</f>
        <v>0</v>
      </c>
    </row>
    <row r="21" spans="1:15" s="39" customFormat="1" ht="13.5" customHeight="1">
      <c r="A21" s="33"/>
      <c r="B21" s="114" t="s">
        <v>22</v>
      </c>
      <c r="C21" s="118" t="s">
        <v>18</v>
      </c>
      <c r="D21" s="119">
        <v>821.85</v>
      </c>
      <c r="E21" s="120">
        <v>0</v>
      </c>
      <c r="F21" s="162">
        <f>(D21*E21)</f>
        <v>0</v>
      </c>
      <c r="M21" s="59"/>
      <c r="N21" s="59"/>
      <c r="O21" s="58"/>
    </row>
    <row r="22" spans="1:253" s="9" customFormat="1" ht="13.5" thickBot="1">
      <c r="A22" s="19"/>
      <c r="B22" s="106" t="s">
        <v>92</v>
      </c>
      <c r="C22" s="102" t="s">
        <v>18</v>
      </c>
      <c r="D22" s="103">
        <v>12</v>
      </c>
      <c r="E22" s="20">
        <v>0</v>
      </c>
      <c r="F22" s="162">
        <f>D22*E22</f>
        <v>0</v>
      </c>
      <c r="R22" s="21"/>
      <c r="S22" s="21"/>
      <c r="T22" s="21"/>
      <c r="U22" s="165"/>
      <c r="V22" s="19"/>
      <c r="W22" s="64"/>
      <c r="X22" s="19"/>
      <c r="Y22" s="63"/>
      <c r="Z22" s="21"/>
      <c r="AA22" s="21"/>
      <c r="AB22" s="21"/>
      <c r="AC22" s="165"/>
      <c r="AD22" s="19"/>
      <c r="AE22" s="64"/>
      <c r="AF22" s="19"/>
      <c r="AG22" s="63"/>
      <c r="AH22" s="21"/>
      <c r="AI22" s="21"/>
      <c r="AJ22" s="21"/>
      <c r="AK22" s="165"/>
      <c r="AL22" s="19"/>
      <c r="AM22" s="64"/>
      <c r="AN22" s="19"/>
      <c r="AO22" s="63"/>
      <c r="AP22" s="21"/>
      <c r="AQ22" s="21"/>
      <c r="AR22" s="21"/>
      <c r="AS22" s="165"/>
      <c r="AT22" s="19"/>
      <c r="AU22" s="64"/>
      <c r="AV22" s="19"/>
      <c r="AW22" s="63"/>
      <c r="AX22" s="21"/>
      <c r="AY22" s="21"/>
      <c r="AZ22" s="21"/>
      <c r="BA22" s="165"/>
      <c r="BB22" s="19"/>
      <c r="BC22" s="64"/>
      <c r="BD22" s="19"/>
      <c r="BE22" s="63"/>
      <c r="BF22" s="21"/>
      <c r="BG22" s="21"/>
      <c r="BH22" s="21"/>
      <c r="BI22" s="165"/>
      <c r="BJ22" s="19"/>
      <c r="BK22" s="64"/>
      <c r="BL22" s="19"/>
      <c r="BM22" s="63"/>
      <c r="BN22" s="21"/>
      <c r="BO22" s="21"/>
      <c r="BP22" s="21"/>
      <c r="BQ22" s="165"/>
      <c r="BR22" s="19"/>
      <c r="BS22" s="64"/>
      <c r="BT22" s="19"/>
      <c r="BU22" s="63"/>
      <c r="BV22" s="21"/>
      <c r="BW22" s="21"/>
      <c r="BX22" s="21"/>
      <c r="BY22" s="165"/>
      <c r="BZ22" s="19"/>
      <c r="CA22" s="64"/>
      <c r="CB22" s="19"/>
      <c r="CC22" s="63"/>
      <c r="CD22" s="21"/>
      <c r="CE22" s="21"/>
      <c r="CF22" s="21"/>
      <c r="CG22" s="165"/>
      <c r="CH22" s="19"/>
      <c r="CI22" s="64"/>
      <c r="CJ22" s="19"/>
      <c r="CK22" s="63"/>
      <c r="CL22" s="21"/>
      <c r="CM22" s="21"/>
      <c r="CN22" s="21"/>
      <c r="CO22" s="165"/>
      <c r="CP22" s="19"/>
      <c r="CQ22" s="64"/>
      <c r="CR22" s="19"/>
      <c r="CS22" s="63"/>
      <c r="CT22" s="21"/>
      <c r="CU22" s="21"/>
      <c r="CV22" s="21"/>
      <c r="CW22" s="165"/>
      <c r="CX22" s="19"/>
      <c r="CY22" s="64"/>
      <c r="CZ22" s="19"/>
      <c r="DA22" s="63"/>
      <c r="DB22" s="21"/>
      <c r="DC22" s="21"/>
      <c r="DD22" s="21"/>
      <c r="DE22" s="165"/>
      <c r="DF22" s="19"/>
      <c r="DG22" s="64"/>
      <c r="DH22" s="19"/>
      <c r="DI22" s="63"/>
      <c r="DJ22" s="21"/>
      <c r="DK22" s="21"/>
      <c r="DL22" s="21"/>
      <c r="DM22" s="165"/>
      <c r="DN22" s="19"/>
      <c r="DO22" s="64"/>
      <c r="DP22" s="19"/>
      <c r="DQ22" s="63"/>
      <c r="DR22" s="21"/>
      <c r="DS22" s="21"/>
      <c r="DT22" s="21"/>
      <c r="DU22" s="165"/>
      <c r="DV22" s="19"/>
      <c r="DW22" s="64"/>
      <c r="DX22" s="19"/>
      <c r="DY22" s="63"/>
      <c r="DZ22" s="21"/>
      <c r="EA22" s="21"/>
      <c r="EB22" s="21"/>
      <c r="EC22" s="165"/>
      <c r="ED22" s="19"/>
      <c r="EE22" s="64"/>
      <c r="EF22" s="19"/>
      <c r="EG22" s="63"/>
      <c r="EH22" s="21"/>
      <c r="EI22" s="21"/>
      <c r="EJ22" s="21"/>
      <c r="EK22" s="165"/>
      <c r="EL22" s="19"/>
      <c r="EM22" s="64"/>
      <c r="EN22" s="19"/>
      <c r="EO22" s="63"/>
      <c r="EP22" s="21"/>
      <c r="EQ22" s="21"/>
      <c r="ER22" s="21"/>
      <c r="ES22" s="165"/>
      <c r="ET22" s="19"/>
      <c r="EU22" s="64"/>
      <c r="EV22" s="19"/>
      <c r="EW22" s="63"/>
      <c r="EX22" s="21"/>
      <c r="EY22" s="21"/>
      <c r="EZ22" s="21"/>
      <c r="FA22" s="165"/>
      <c r="FB22" s="19"/>
      <c r="FC22" s="64"/>
      <c r="FD22" s="19"/>
      <c r="FE22" s="63"/>
      <c r="FF22" s="21"/>
      <c r="FG22" s="21"/>
      <c r="FH22" s="21"/>
      <c r="FI22" s="165"/>
      <c r="FJ22" s="19"/>
      <c r="FK22" s="64"/>
      <c r="FL22" s="19"/>
      <c r="FM22" s="63"/>
      <c r="FN22" s="21"/>
      <c r="FO22" s="21"/>
      <c r="FP22" s="21"/>
      <c r="FQ22" s="165"/>
      <c r="FR22" s="19"/>
      <c r="FS22" s="64"/>
      <c r="FT22" s="19"/>
      <c r="FU22" s="63"/>
      <c r="FV22" s="21"/>
      <c r="FW22" s="21"/>
      <c r="FX22" s="21"/>
      <c r="FY22" s="165"/>
      <c r="FZ22" s="19"/>
      <c r="GA22" s="64"/>
      <c r="GB22" s="19"/>
      <c r="GC22" s="63"/>
      <c r="GD22" s="21"/>
      <c r="GE22" s="21"/>
      <c r="GF22" s="21"/>
      <c r="GG22" s="165"/>
      <c r="GH22" s="19"/>
      <c r="GI22" s="64"/>
      <c r="GJ22" s="19"/>
      <c r="GK22" s="63"/>
      <c r="GL22" s="21"/>
      <c r="GM22" s="21"/>
      <c r="GN22" s="21"/>
      <c r="GO22" s="165"/>
      <c r="GP22" s="19"/>
      <c r="GQ22" s="64"/>
      <c r="GR22" s="19"/>
      <c r="GS22" s="63"/>
      <c r="GT22" s="21"/>
      <c r="GU22" s="21"/>
      <c r="GV22" s="21"/>
      <c r="GW22" s="165"/>
      <c r="GX22" s="19"/>
      <c r="GY22" s="64"/>
      <c r="GZ22" s="19"/>
      <c r="HA22" s="63"/>
      <c r="HB22" s="21"/>
      <c r="HC22" s="21"/>
      <c r="HD22" s="21"/>
      <c r="HE22" s="165"/>
      <c r="HF22" s="19"/>
      <c r="HG22" s="64"/>
      <c r="HH22" s="19"/>
      <c r="HI22" s="63"/>
      <c r="HJ22" s="21"/>
      <c r="HK22" s="21"/>
      <c r="HL22" s="21"/>
      <c r="HM22" s="165"/>
      <c r="HN22" s="19"/>
      <c r="HO22" s="64"/>
      <c r="HP22" s="19"/>
      <c r="HQ22" s="63"/>
      <c r="HR22" s="21"/>
      <c r="HS22" s="21"/>
      <c r="HT22" s="21"/>
      <c r="HU22" s="165"/>
      <c r="HV22" s="19"/>
      <c r="HW22" s="64"/>
      <c r="HX22" s="19"/>
      <c r="HY22" s="63"/>
      <c r="HZ22" s="21"/>
      <c r="IA22" s="21"/>
      <c r="IB22" s="21"/>
      <c r="IC22" s="165"/>
      <c r="ID22" s="19"/>
      <c r="IE22" s="64"/>
      <c r="IF22" s="19"/>
      <c r="IG22" s="63"/>
      <c r="IH22" s="21"/>
      <c r="II22" s="21"/>
      <c r="IJ22" s="21"/>
      <c r="IK22" s="165"/>
      <c r="IL22" s="19"/>
      <c r="IM22" s="64"/>
      <c r="IN22" s="19"/>
      <c r="IO22" s="63"/>
      <c r="IP22" s="21"/>
      <c r="IQ22" s="21"/>
      <c r="IR22" s="21"/>
      <c r="IS22" s="165"/>
    </row>
    <row r="23" spans="1:6" ht="13.5" customHeight="1" thickBot="1">
      <c r="A23" s="35"/>
      <c r="B23" s="36"/>
      <c r="C23" s="18"/>
      <c r="D23" s="18"/>
      <c r="E23" s="67"/>
      <c r="F23" s="23">
        <f>SUM(F20:F22)</f>
        <v>0</v>
      </c>
    </row>
    <row r="24" spans="1:15" ht="13.5" thickBot="1">
      <c r="A24" s="33">
        <v>3</v>
      </c>
      <c r="B24" s="110" t="s">
        <v>28</v>
      </c>
      <c r="C24" s="18"/>
      <c r="D24" s="46"/>
      <c r="E24" s="75"/>
      <c r="F24" s="75"/>
      <c r="G24" s="17"/>
      <c r="H24" s="28"/>
      <c r="I24" s="28"/>
      <c r="M24"/>
      <c r="N24"/>
      <c r="O24"/>
    </row>
    <row r="25" spans="1:15" ht="12.75">
      <c r="A25" s="33"/>
      <c r="B25" s="115" t="s">
        <v>26</v>
      </c>
      <c r="C25" s="102" t="s">
        <v>19</v>
      </c>
      <c r="D25" s="103">
        <v>8.3</v>
      </c>
      <c r="E25" s="20">
        <v>0</v>
      </c>
      <c r="F25" s="20">
        <f>D25*E25</f>
        <v>0</v>
      </c>
      <c r="G25" s="17"/>
      <c r="H25" s="28"/>
      <c r="I25" s="28"/>
      <c r="M25"/>
      <c r="N25"/>
      <c r="O25"/>
    </row>
    <row r="26" spans="1:15" ht="12.75">
      <c r="A26" s="33"/>
      <c r="B26" s="112" t="s">
        <v>27</v>
      </c>
      <c r="C26" s="102" t="s">
        <v>19</v>
      </c>
      <c r="D26" s="103">
        <v>1.5</v>
      </c>
      <c r="E26" s="20">
        <v>0</v>
      </c>
      <c r="F26" s="20">
        <f>D26*E26</f>
        <v>0</v>
      </c>
      <c r="G26" s="17"/>
      <c r="H26" s="28"/>
      <c r="I26" s="28"/>
      <c r="M26"/>
      <c r="N26"/>
      <c r="O26"/>
    </row>
    <row r="27" spans="1:15" ht="12.75">
      <c r="A27" s="76"/>
      <c r="B27" s="111" t="s">
        <v>86</v>
      </c>
      <c r="C27" s="102" t="s">
        <v>19</v>
      </c>
      <c r="D27" s="103">
        <v>4.8</v>
      </c>
      <c r="E27" s="20">
        <v>0</v>
      </c>
      <c r="F27" s="20">
        <f>D27*E27</f>
        <v>0</v>
      </c>
      <c r="G27" s="17"/>
      <c r="H27" s="28"/>
      <c r="I27" s="28"/>
      <c r="M27"/>
      <c r="N27"/>
      <c r="O27"/>
    </row>
    <row r="28" spans="1:15" ht="13.5">
      <c r="A28" s="76"/>
      <c r="B28" s="111" t="s">
        <v>85</v>
      </c>
      <c r="C28" s="102" t="s">
        <v>19</v>
      </c>
      <c r="D28" s="103">
        <v>1.6</v>
      </c>
      <c r="E28" s="20">
        <v>0</v>
      </c>
      <c r="F28" s="20">
        <f>D28*E28</f>
        <v>0</v>
      </c>
      <c r="G28" s="17"/>
      <c r="H28" s="28"/>
      <c r="I28" s="28"/>
      <c r="M28"/>
      <c r="N28"/>
      <c r="O28"/>
    </row>
    <row r="29" spans="1:15" ht="13.5" thickBot="1">
      <c r="A29" s="76"/>
      <c r="B29" s="111" t="s">
        <v>53</v>
      </c>
      <c r="C29" s="102" t="s">
        <v>19</v>
      </c>
      <c r="D29" s="103">
        <v>2.1</v>
      </c>
      <c r="E29" s="20">
        <v>0</v>
      </c>
      <c r="F29" s="20">
        <f>D29*E29</f>
        <v>0</v>
      </c>
      <c r="G29" s="17"/>
      <c r="H29" s="28"/>
      <c r="I29" s="28"/>
      <c r="M29"/>
      <c r="N29"/>
      <c r="O29"/>
    </row>
    <row r="30" spans="1:15" ht="13.5" thickBot="1">
      <c r="A30" s="76"/>
      <c r="B30" s="77"/>
      <c r="C30" s="18"/>
      <c r="D30" s="46"/>
      <c r="E30" s="63"/>
      <c r="F30" s="78">
        <f>SUM(F25:F29)</f>
        <v>0</v>
      </c>
      <c r="G30" s="17"/>
      <c r="H30" s="28"/>
      <c r="I30" s="28"/>
      <c r="M30"/>
      <c r="N30"/>
      <c r="O30"/>
    </row>
    <row r="31" spans="1:15" ht="13.5" thickBot="1">
      <c r="A31" s="33">
        <v>4</v>
      </c>
      <c r="B31" s="110" t="s">
        <v>57</v>
      </c>
      <c r="C31" s="18"/>
      <c r="D31" s="46"/>
      <c r="E31" s="75"/>
      <c r="F31" s="75"/>
      <c r="G31" s="17"/>
      <c r="H31" s="28"/>
      <c r="I31" s="28"/>
      <c r="M31"/>
      <c r="N31"/>
      <c r="O31"/>
    </row>
    <row r="32" spans="1:9" s="60" customFormat="1" ht="12.75">
      <c r="A32" s="76"/>
      <c r="B32" s="115" t="s">
        <v>32</v>
      </c>
      <c r="C32" s="102" t="s">
        <v>19</v>
      </c>
      <c r="D32" s="103">
        <v>20</v>
      </c>
      <c r="E32" s="84">
        <v>0</v>
      </c>
      <c r="F32" s="91">
        <f>D32*E32</f>
        <v>0</v>
      </c>
      <c r="G32" s="17"/>
      <c r="H32" s="83"/>
      <c r="I32" s="83"/>
    </row>
    <row r="33" spans="1:15" s="39" customFormat="1" ht="13.5" customHeight="1" thickBot="1">
      <c r="A33" s="37"/>
      <c r="B33" s="113" t="s">
        <v>47</v>
      </c>
      <c r="C33" s="102" t="s">
        <v>31</v>
      </c>
      <c r="D33" s="103">
        <v>1560</v>
      </c>
      <c r="E33" s="66">
        <v>0</v>
      </c>
      <c r="F33" s="20">
        <f>(D33*E33)</f>
        <v>0</v>
      </c>
      <c r="M33" s="59"/>
      <c r="N33" s="59"/>
      <c r="O33" s="59"/>
    </row>
    <row r="34" spans="3:15" ht="13.5" thickBot="1">
      <c r="C34" s="39"/>
      <c r="F34" s="23">
        <f>SUM(F32:F33)</f>
        <v>0</v>
      </c>
      <c r="M34"/>
      <c r="N34"/>
      <c r="O34"/>
    </row>
    <row r="35" spans="1:15" s="52" customFormat="1" ht="13.5" customHeight="1" thickBot="1">
      <c r="A35" s="37">
        <v>5</v>
      </c>
      <c r="B35" s="110" t="s">
        <v>20</v>
      </c>
      <c r="C35" s="18"/>
      <c r="D35" s="46"/>
      <c r="E35" s="67"/>
      <c r="F35" s="21"/>
      <c r="G35" s="79"/>
      <c r="M35" s="55"/>
      <c r="N35" s="55"/>
      <c r="O35" s="55"/>
    </row>
    <row r="36" spans="1:15" s="39" customFormat="1" ht="13.5" customHeight="1" thickBot="1">
      <c r="A36" s="35"/>
      <c r="B36" s="114" t="s">
        <v>34</v>
      </c>
      <c r="C36" s="102" t="s">
        <v>18</v>
      </c>
      <c r="D36" s="103">
        <v>55.9</v>
      </c>
      <c r="E36" s="66">
        <v>0</v>
      </c>
      <c r="F36" s="22">
        <f>(D36*E36)</f>
        <v>0</v>
      </c>
      <c r="M36" s="59"/>
      <c r="N36" s="59"/>
      <c r="O36" s="59"/>
    </row>
    <row r="37" spans="1:6" ht="13.5" customHeight="1" thickBot="1">
      <c r="A37" s="37"/>
      <c r="B37" s="49"/>
      <c r="C37" s="18"/>
      <c r="D37" s="46"/>
      <c r="E37" s="71"/>
      <c r="F37" s="23">
        <f>SUM(F36:F36)</f>
        <v>0</v>
      </c>
    </row>
    <row r="38" spans="1:15" s="52" customFormat="1" ht="13.5" customHeight="1" thickBot="1">
      <c r="A38" s="37">
        <v>6</v>
      </c>
      <c r="B38" s="109" t="s">
        <v>21</v>
      </c>
      <c r="C38" s="18"/>
      <c r="D38" s="46"/>
      <c r="E38" s="71"/>
      <c r="F38" s="21"/>
      <c r="M38" s="55"/>
      <c r="N38" s="55"/>
      <c r="O38" s="55"/>
    </row>
    <row r="39" spans="1:15" s="39" customFormat="1" ht="13.5" customHeight="1">
      <c r="A39" s="37"/>
      <c r="B39" s="113" t="s">
        <v>52</v>
      </c>
      <c r="C39" s="102" t="s">
        <v>18</v>
      </c>
      <c r="D39" s="103">
        <v>5.35</v>
      </c>
      <c r="E39" s="66">
        <v>0</v>
      </c>
      <c r="F39" s="20">
        <f>(D39*E39)</f>
        <v>0</v>
      </c>
      <c r="M39" s="59"/>
      <c r="N39" s="59"/>
      <c r="O39" s="59"/>
    </row>
    <row r="40" spans="1:15" s="39" customFormat="1" ht="13.5" customHeight="1">
      <c r="A40" s="37"/>
      <c r="B40" s="106" t="s">
        <v>33</v>
      </c>
      <c r="C40" s="102" t="s">
        <v>18</v>
      </c>
      <c r="D40" s="103">
        <v>5.35</v>
      </c>
      <c r="E40" s="66">
        <v>0</v>
      </c>
      <c r="F40" s="20">
        <f>(D40*E40)</f>
        <v>0</v>
      </c>
      <c r="M40" s="59"/>
      <c r="N40" s="59"/>
      <c r="O40" s="59"/>
    </row>
    <row r="41" spans="1:15" s="39" customFormat="1" ht="13.5" customHeight="1" thickBot="1">
      <c r="A41" s="37"/>
      <c r="B41" s="106" t="s">
        <v>96</v>
      </c>
      <c r="C41" s="102" t="s">
        <v>18</v>
      </c>
      <c r="D41" s="103">
        <v>82.7</v>
      </c>
      <c r="E41" s="66">
        <v>0</v>
      </c>
      <c r="F41" s="22">
        <f>(D41*E41)</f>
        <v>0</v>
      </c>
      <c r="M41" s="59"/>
      <c r="N41" s="59"/>
      <c r="O41" s="59"/>
    </row>
    <row r="42" spans="1:10" ht="13.5" thickBot="1">
      <c r="A42" s="37"/>
      <c r="B42" s="38"/>
      <c r="C42" s="18"/>
      <c r="D42" s="46"/>
      <c r="E42" s="71"/>
      <c r="F42" s="23">
        <f>SUM(F39:F41)</f>
        <v>0</v>
      </c>
      <c r="H42" s="9"/>
      <c r="I42" s="9"/>
      <c r="J42" s="9"/>
    </row>
    <row r="43" spans="1:7" s="81" customFormat="1" ht="14.25" thickBot="1">
      <c r="A43" s="37">
        <v>7</v>
      </c>
      <c r="B43" s="109" t="s">
        <v>23</v>
      </c>
      <c r="C43" s="19"/>
      <c r="D43" s="50"/>
      <c r="E43" s="67"/>
      <c r="F43" s="21"/>
      <c r="G43" s="80"/>
    </row>
    <row r="44" spans="1:253" s="62" customFormat="1" ht="12.75">
      <c r="A44" s="19"/>
      <c r="B44" s="113" t="s">
        <v>45</v>
      </c>
      <c r="C44" s="102" t="s">
        <v>17</v>
      </c>
      <c r="D44" s="103">
        <v>1</v>
      </c>
      <c r="E44" s="66">
        <v>0</v>
      </c>
      <c r="F44" s="22">
        <f>(D44*E44)</f>
        <v>0</v>
      </c>
      <c r="G44" s="19"/>
      <c r="H44" s="34"/>
      <c r="I44" s="19"/>
      <c r="J44" s="63"/>
      <c r="K44" s="21"/>
      <c r="L44" s="21"/>
      <c r="M44" s="21"/>
      <c r="N44" s="21"/>
      <c r="O44" s="19"/>
      <c r="P44" s="34"/>
      <c r="Q44" s="19"/>
      <c r="R44" s="63"/>
      <c r="S44" s="21"/>
      <c r="T44" s="21"/>
      <c r="U44" s="21"/>
      <c r="V44" s="21"/>
      <c r="W44" s="19"/>
      <c r="X44" s="34"/>
      <c r="Y44" s="19"/>
      <c r="Z44" s="63"/>
      <c r="AA44" s="21"/>
      <c r="AB44" s="21"/>
      <c r="AC44" s="21"/>
      <c r="AD44" s="21"/>
      <c r="AE44" s="19"/>
      <c r="AF44" s="34"/>
      <c r="AG44" s="19"/>
      <c r="AH44" s="63"/>
      <c r="AI44" s="21"/>
      <c r="AJ44" s="21"/>
      <c r="AK44" s="21"/>
      <c r="AL44" s="21"/>
      <c r="AM44" s="19"/>
      <c r="AN44" s="34"/>
      <c r="AO44" s="19"/>
      <c r="AP44" s="63"/>
      <c r="AQ44" s="21"/>
      <c r="AR44" s="21"/>
      <c r="AS44" s="21"/>
      <c r="AT44" s="21"/>
      <c r="AU44" s="19"/>
      <c r="AV44" s="34"/>
      <c r="AW44" s="19"/>
      <c r="AX44" s="63"/>
      <c r="AY44" s="21"/>
      <c r="AZ44" s="21"/>
      <c r="BA44" s="21"/>
      <c r="BB44" s="21"/>
      <c r="BC44" s="19"/>
      <c r="BD44" s="34"/>
      <c r="BE44" s="19"/>
      <c r="BF44" s="63"/>
      <c r="BG44" s="21"/>
      <c r="BH44" s="21"/>
      <c r="BI44" s="21"/>
      <c r="BJ44" s="21"/>
      <c r="BK44" s="19"/>
      <c r="BL44" s="34"/>
      <c r="BM44" s="19"/>
      <c r="BN44" s="63"/>
      <c r="BO44" s="21"/>
      <c r="BP44" s="21"/>
      <c r="BQ44" s="21"/>
      <c r="BR44" s="21"/>
      <c r="BS44" s="19"/>
      <c r="BT44" s="34"/>
      <c r="BU44" s="19"/>
      <c r="BV44" s="63"/>
      <c r="BW44" s="21"/>
      <c r="BX44" s="21"/>
      <c r="BY44" s="21"/>
      <c r="BZ44" s="21"/>
      <c r="CA44" s="19"/>
      <c r="CB44" s="34"/>
      <c r="CC44" s="19"/>
      <c r="CD44" s="63"/>
      <c r="CE44" s="21"/>
      <c r="CF44" s="21"/>
      <c r="CG44" s="21"/>
      <c r="CH44" s="21"/>
      <c r="CI44" s="19"/>
      <c r="CJ44" s="34"/>
      <c r="CK44" s="19"/>
      <c r="CL44" s="63"/>
      <c r="CM44" s="21"/>
      <c r="CN44" s="21"/>
      <c r="CO44" s="21"/>
      <c r="CP44" s="21"/>
      <c r="CQ44" s="19"/>
      <c r="CR44" s="34"/>
      <c r="CS44" s="19"/>
      <c r="CT44" s="63"/>
      <c r="CU44" s="21"/>
      <c r="CV44" s="21"/>
      <c r="CW44" s="21"/>
      <c r="CX44" s="21"/>
      <c r="CY44" s="19"/>
      <c r="CZ44" s="34"/>
      <c r="DA44" s="19"/>
      <c r="DB44" s="63"/>
      <c r="DC44" s="21"/>
      <c r="DD44" s="21"/>
      <c r="DE44" s="21"/>
      <c r="DF44" s="21"/>
      <c r="DG44" s="19"/>
      <c r="DH44" s="34"/>
      <c r="DI44" s="19"/>
      <c r="DJ44" s="63"/>
      <c r="DK44" s="21"/>
      <c r="DL44" s="21"/>
      <c r="DM44" s="21"/>
      <c r="DN44" s="21"/>
      <c r="DO44" s="19"/>
      <c r="DP44" s="34"/>
      <c r="DQ44" s="19"/>
      <c r="DR44" s="63"/>
      <c r="DS44" s="21"/>
      <c r="DT44" s="21"/>
      <c r="DU44" s="21"/>
      <c r="DV44" s="21"/>
      <c r="DW44" s="19"/>
      <c r="DX44" s="34"/>
      <c r="DY44" s="19"/>
      <c r="DZ44" s="63"/>
      <c r="EA44" s="21"/>
      <c r="EB44" s="21"/>
      <c r="EC44" s="21"/>
      <c r="ED44" s="21"/>
      <c r="EE44" s="19"/>
      <c r="EF44" s="34"/>
      <c r="EG44" s="19"/>
      <c r="EH44" s="63"/>
      <c r="EI44" s="21"/>
      <c r="EJ44" s="21"/>
      <c r="EK44" s="21"/>
      <c r="EL44" s="21"/>
      <c r="EM44" s="19"/>
      <c r="EN44" s="34"/>
      <c r="EO44" s="19"/>
      <c r="EP44" s="63"/>
      <c r="EQ44" s="21"/>
      <c r="ER44" s="21"/>
      <c r="ES44" s="21"/>
      <c r="ET44" s="21"/>
      <c r="EU44" s="19"/>
      <c r="EV44" s="34"/>
      <c r="EW44" s="19"/>
      <c r="EX44" s="63"/>
      <c r="EY44" s="21"/>
      <c r="EZ44" s="21"/>
      <c r="FA44" s="21"/>
      <c r="FB44" s="21"/>
      <c r="FC44" s="19"/>
      <c r="FD44" s="34"/>
      <c r="FE44" s="19"/>
      <c r="FF44" s="63"/>
      <c r="FG44" s="21"/>
      <c r="FH44" s="21"/>
      <c r="FI44" s="21"/>
      <c r="FJ44" s="21"/>
      <c r="FK44" s="19"/>
      <c r="FL44" s="34"/>
      <c r="FM44" s="19"/>
      <c r="FN44" s="63"/>
      <c r="FO44" s="21"/>
      <c r="FP44" s="21"/>
      <c r="FQ44" s="21"/>
      <c r="FR44" s="21"/>
      <c r="FS44" s="19"/>
      <c r="FT44" s="34"/>
      <c r="FU44" s="19"/>
      <c r="FV44" s="63"/>
      <c r="FW44" s="21"/>
      <c r="FX44" s="21"/>
      <c r="FY44" s="21"/>
      <c r="FZ44" s="21"/>
      <c r="GA44" s="19"/>
      <c r="GB44" s="34"/>
      <c r="GC44" s="19"/>
      <c r="GD44" s="63"/>
      <c r="GE44" s="21"/>
      <c r="GF44" s="21"/>
      <c r="GG44" s="21"/>
      <c r="GH44" s="21"/>
      <c r="GI44" s="19"/>
      <c r="GJ44" s="34"/>
      <c r="GK44" s="19"/>
      <c r="GL44" s="63"/>
      <c r="GM44" s="21"/>
      <c r="GN44" s="21"/>
      <c r="GO44" s="21"/>
      <c r="GP44" s="21"/>
      <c r="GQ44" s="19"/>
      <c r="GR44" s="34"/>
      <c r="GS44" s="19"/>
      <c r="GT44" s="63"/>
      <c r="GU44" s="21"/>
      <c r="GV44" s="21"/>
      <c r="GW44" s="21"/>
      <c r="GX44" s="21"/>
      <c r="GY44" s="19"/>
      <c r="GZ44" s="34"/>
      <c r="HA44" s="19"/>
      <c r="HB44" s="63"/>
      <c r="HC44" s="21"/>
      <c r="HD44" s="21"/>
      <c r="HE44" s="21"/>
      <c r="HF44" s="21"/>
      <c r="HG44" s="19"/>
      <c r="HH44" s="34"/>
      <c r="HI44" s="19"/>
      <c r="HJ44" s="63"/>
      <c r="HK44" s="21"/>
      <c r="HL44" s="21"/>
      <c r="HM44" s="21"/>
      <c r="HN44" s="21"/>
      <c r="HO44" s="19"/>
      <c r="HP44" s="34"/>
      <c r="HQ44" s="19"/>
      <c r="HR44" s="63"/>
      <c r="HS44" s="21"/>
      <c r="HT44" s="21"/>
      <c r="HU44" s="21"/>
      <c r="HV44" s="21"/>
      <c r="HW44" s="19"/>
      <c r="HX44" s="34"/>
      <c r="HY44" s="19"/>
      <c r="HZ44" s="63"/>
      <c r="IA44" s="21"/>
      <c r="IB44" s="21"/>
      <c r="IC44" s="21"/>
      <c r="ID44" s="21"/>
      <c r="IE44" s="19"/>
      <c r="IF44" s="34"/>
      <c r="IG44" s="19"/>
      <c r="IH44" s="63"/>
      <c r="II44" s="21"/>
      <c r="IJ44" s="21"/>
      <c r="IK44" s="21"/>
      <c r="IL44" s="21"/>
      <c r="IM44" s="19"/>
      <c r="IN44" s="34"/>
      <c r="IO44" s="19"/>
      <c r="IP44" s="63"/>
      <c r="IQ44" s="21"/>
      <c r="IR44" s="21"/>
      <c r="IS44" s="21"/>
    </row>
    <row r="45" spans="1:15" ht="12.75">
      <c r="A45" s="164"/>
      <c r="B45" s="111" t="s">
        <v>88</v>
      </c>
      <c r="C45" s="102" t="s">
        <v>17</v>
      </c>
      <c r="D45" s="103">
        <v>3</v>
      </c>
      <c r="E45" s="20">
        <v>0</v>
      </c>
      <c r="F45" s="20">
        <f>(D45*E45)</f>
        <v>0</v>
      </c>
      <c r="G45" s="9"/>
      <c r="H45" s="9"/>
      <c r="I45" s="9"/>
      <c r="L45" s="42"/>
      <c r="O45"/>
    </row>
    <row r="46" spans="1:15" ht="12.75">
      <c r="A46" s="164"/>
      <c r="B46" s="111" t="s">
        <v>89</v>
      </c>
      <c r="C46" s="102" t="s">
        <v>25</v>
      </c>
      <c r="D46" s="103">
        <v>53</v>
      </c>
      <c r="E46" s="20">
        <v>0</v>
      </c>
      <c r="F46" s="20">
        <f>(D46*E46)</f>
        <v>0</v>
      </c>
      <c r="G46" s="9"/>
      <c r="H46" s="9"/>
      <c r="I46" s="9"/>
      <c r="L46" s="42"/>
      <c r="O46"/>
    </row>
    <row r="47" spans="1:6" s="39" customFormat="1" ht="13.5" customHeight="1">
      <c r="A47" s="19"/>
      <c r="B47" s="111" t="s">
        <v>84</v>
      </c>
      <c r="C47" s="102" t="s">
        <v>17</v>
      </c>
      <c r="D47" s="103">
        <v>8</v>
      </c>
      <c r="E47" s="160">
        <v>0</v>
      </c>
      <c r="F47" s="66">
        <f>(D47*E47)</f>
        <v>0</v>
      </c>
    </row>
    <row r="48" spans="1:253" s="64" customFormat="1" ht="11.25">
      <c r="A48" s="19"/>
      <c r="B48" s="106" t="s">
        <v>93</v>
      </c>
      <c r="C48" s="102" t="s">
        <v>17</v>
      </c>
      <c r="D48" s="103">
        <v>8</v>
      </c>
      <c r="E48" s="66">
        <v>0</v>
      </c>
      <c r="F48" s="161">
        <f>(D48*E48)</f>
        <v>0</v>
      </c>
      <c r="G48" s="19"/>
      <c r="H48" s="34"/>
      <c r="I48" s="19"/>
      <c r="J48" s="63"/>
      <c r="K48" s="21"/>
      <c r="L48" s="21"/>
      <c r="M48" s="21"/>
      <c r="N48" s="21"/>
      <c r="O48" s="19"/>
      <c r="P48" s="34"/>
      <c r="Q48" s="19"/>
      <c r="R48" s="63"/>
      <c r="S48" s="21"/>
      <c r="T48" s="21"/>
      <c r="U48" s="21"/>
      <c r="V48" s="21"/>
      <c r="W48" s="19"/>
      <c r="X48" s="34"/>
      <c r="Y48" s="19"/>
      <c r="Z48" s="63"/>
      <c r="AA48" s="21"/>
      <c r="AB48" s="21"/>
      <c r="AC48" s="21"/>
      <c r="AD48" s="21"/>
      <c r="AE48" s="19"/>
      <c r="AF48" s="34"/>
      <c r="AG48" s="19"/>
      <c r="AH48" s="63"/>
      <c r="AI48" s="21"/>
      <c r="AJ48" s="21"/>
      <c r="AK48" s="21"/>
      <c r="AL48" s="21"/>
      <c r="AM48" s="19"/>
      <c r="AN48" s="34"/>
      <c r="AO48" s="19"/>
      <c r="AP48" s="63"/>
      <c r="AQ48" s="21"/>
      <c r="AR48" s="21"/>
      <c r="AS48" s="21"/>
      <c r="AT48" s="21"/>
      <c r="AU48" s="19"/>
      <c r="AV48" s="34"/>
      <c r="AW48" s="19"/>
      <c r="AX48" s="63"/>
      <c r="AY48" s="21"/>
      <c r="AZ48" s="21"/>
      <c r="BA48" s="21"/>
      <c r="BB48" s="21"/>
      <c r="BC48" s="19"/>
      <c r="BD48" s="34"/>
      <c r="BE48" s="19"/>
      <c r="BF48" s="63"/>
      <c r="BG48" s="21"/>
      <c r="BH48" s="21"/>
      <c r="BI48" s="21"/>
      <c r="BJ48" s="21"/>
      <c r="BK48" s="19"/>
      <c r="BL48" s="34"/>
      <c r="BM48" s="19"/>
      <c r="BN48" s="63"/>
      <c r="BO48" s="21"/>
      <c r="BP48" s="21"/>
      <c r="BQ48" s="21"/>
      <c r="BR48" s="21"/>
      <c r="BS48" s="19"/>
      <c r="BT48" s="34"/>
      <c r="BU48" s="19"/>
      <c r="BV48" s="63"/>
      <c r="BW48" s="21"/>
      <c r="BX48" s="21"/>
      <c r="BY48" s="21"/>
      <c r="BZ48" s="21"/>
      <c r="CA48" s="19"/>
      <c r="CB48" s="34"/>
      <c r="CC48" s="19"/>
      <c r="CD48" s="63"/>
      <c r="CE48" s="21"/>
      <c r="CF48" s="21"/>
      <c r="CG48" s="21"/>
      <c r="CH48" s="21"/>
      <c r="CI48" s="19"/>
      <c r="CJ48" s="34"/>
      <c r="CK48" s="19"/>
      <c r="CL48" s="63"/>
      <c r="CM48" s="21"/>
      <c r="CN48" s="21"/>
      <c r="CO48" s="21"/>
      <c r="CP48" s="21"/>
      <c r="CQ48" s="19"/>
      <c r="CR48" s="34"/>
      <c r="CS48" s="19"/>
      <c r="CT48" s="63"/>
      <c r="CU48" s="21"/>
      <c r="CV48" s="21"/>
      <c r="CW48" s="21"/>
      <c r="CX48" s="21"/>
      <c r="CY48" s="19"/>
      <c r="CZ48" s="34"/>
      <c r="DA48" s="19"/>
      <c r="DB48" s="63"/>
      <c r="DC48" s="21"/>
      <c r="DD48" s="21"/>
      <c r="DE48" s="21"/>
      <c r="DF48" s="21"/>
      <c r="DG48" s="19"/>
      <c r="DH48" s="34"/>
      <c r="DI48" s="19"/>
      <c r="DJ48" s="63"/>
      <c r="DK48" s="21"/>
      <c r="DL48" s="21"/>
      <c r="DM48" s="21"/>
      <c r="DN48" s="21"/>
      <c r="DO48" s="19"/>
      <c r="DP48" s="34"/>
      <c r="DQ48" s="19"/>
      <c r="DR48" s="63"/>
      <c r="DS48" s="21"/>
      <c r="DT48" s="21"/>
      <c r="DU48" s="21"/>
      <c r="DV48" s="21"/>
      <c r="DW48" s="19"/>
      <c r="DX48" s="34"/>
      <c r="DY48" s="19"/>
      <c r="DZ48" s="63"/>
      <c r="EA48" s="21"/>
      <c r="EB48" s="21"/>
      <c r="EC48" s="21"/>
      <c r="ED48" s="21"/>
      <c r="EE48" s="19"/>
      <c r="EF48" s="34"/>
      <c r="EG48" s="19"/>
      <c r="EH48" s="63"/>
      <c r="EI48" s="21"/>
      <c r="EJ48" s="21"/>
      <c r="EK48" s="21"/>
      <c r="EL48" s="21"/>
      <c r="EM48" s="19"/>
      <c r="EN48" s="34"/>
      <c r="EO48" s="19"/>
      <c r="EP48" s="63"/>
      <c r="EQ48" s="21"/>
      <c r="ER48" s="21"/>
      <c r="ES48" s="21"/>
      <c r="ET48" s="21"/>
      <c r="EU48" s="19"/>
      <c r="EV48" s="34"/>
      <c r="EW48" s="19"/>
      <c r="EX48" s="63"/>
      <c r="EY48" s="21"/>
      <c r="EZ48" s="21"/>
      <c r="FA48" s="21"/>
      <c r="FB48" s="21"/>
      <c r="FC48" s="19"/>
      <c r="FD48" s="34"/>
      <c r="FE48" s="19"/>
      <c r="FF48" s="63"/>
      <c r="FG48" s="21"/>
      <c r="FH48" s="21"/>
      <c r="FI48" s="21"/>
      <c r="FJ48" s="21"/>
      <c r="FK48" s="19"/>
      <c r="FL48" s="34"/>
      <c r="FM48" s="19"/>
      <c r="FN48" s="63"/>
      <c r="FO48" s="21"/>
      <c r="FP48" s="21"/>
      <c r="FQ48" s="21"/>
      <c r="FR48" s="21"/>
      <c r="FS48" s="19"/>
      <c r="FT48" s="34"/>
      <c r="FU48" s="19"/>
      <c r="FV48" s="63"/>
      <c r="FW48" s="21"/>
      <c r="FX48" s="21"/>
      <c r="FY48" s="21"/>
      <c r="FZ48" s="21"/>
      <c r="GA48" s="19"/>
      <c r="GB48" s="34"/>
      <c r="GC48" s="19"/>
      <c r="GD48" s="63"/>
      <c r="GE48" s="21"/>
      <c r="GF48" s="21"/>
      <c r="GG48" s="21"/>
      <c r="GH48" s="21"/>
      <c r="GI48" s="19"/>
      <c r="GJ48" s="34"/>
      <c r="GK48" s="19"/>
      <c r="GL48" s="63"/>
      <c r="GM48" s="21"/>
      <c r="GN48" s="21"/>
      <c r="GO48" s="21"/>
      <c r="GP48" s="21"/>
      <c r="GQ48" s="19"/>
      <c r="GR48" s="34"/>
      <c r="GS48" s="19"/>
      <c r="GT48" s="63"/>
      <c r="GU48" s="21"/>
      <c r="GV48" s="21"/>
      <c r="GW48" s="21"/>
      <c r="GX48" s="21"/>
      <c r="GY48" s="19"/>
      <c r="GZ48" s="34"/>
      <c r="HA48" s="19"/>
      <c r="HB48" s="63"/>
      <c r="HC48" s="21"/>
      <c r="HD48" s="21"/>
      <c r="HE48" s="21"/>
      <c r="HF48" s="21"/>
      <c r="HG48" s="19"/>
      <c r="HH48" s="34"/>
      <c r="HI48" s="19"/>
      <c r="HJ48" s="63"/>
      <c r="HK48" s="21"/>
      <c r="HL48" s="21"/>
      <c r="HM48" s="21"/>
      <c r="HN48" s="21"/>
      <c r="HO48" s="19"/>
      <c r="HP48" s="34"/>
      <c r="HQ48" s="19"/>
      <c r="HR48" s="63"/>
      <c r="HS48" s="21"/>
      <c r="HT48" s="21"/>
      <c r="HU48" s="21"/>
      <c r="HV48" s="21"/>
      <c r="HW48" s="19"/>
      <c r="HX48" s="34"/>
      <c r="HY48" s="19"/>
      <c r="HZ48" s="63"/>
      <c r="IA48" s="21"/>
      <c r="IB48" s="21"/>
      <c r="IC48" s="21"/>
      <c r="ID48" s="21"/>
      <c r="IE48" s="19"/>
      <c r="IF48" s="34"/>
      <c r="IG48" s="19"/>
      <c r="IH48" s="63"/>
      <c r="II48" s="21"/>
      <c r="IJ48" s="21"/>
      <c r="IK48" s="21"/>
      <c r="IL48" s="21"/>
      <c r="IM48" s="19"/>
      <c r="IN48" s="34"/>
      <c r="IO48" s="19"/>
      <c r="IP48" s="63"/>
      <c r="IQ48" s="21"/>
      <c r="IR48" s="21"/>
      <c r="IS48" s="21"/>
    </row>
    <row r="49" spans="1:253" s="9" customFormat="1" ht="13.5" thickBot="1">
      <c r="A49" s="19"/>
      <c r="B49" s="106" t="s">
        <v>87</v>
      </c>
      <c r="C49" s="102" t="s">
        <v>17</v>
      </c>
      <c r="D49" s="103">
        <v>1</v>
      </c>
      <c r="E49" s="20">
        <v>0</v>
      </c>
      <c r="F49" s="117">
        <f>E49*D49</f>
        <v>0</v>
      </c>
      <c r="H49" s="19"/>
      <c r="I49" s="63"/>
      <c r="J49" s="21"/>
      <c r="K49" s="21"/>
      <c r="L49" s="21"/>
      <c r="M49" s="21"/>
      <c r="N49" s="19"/>
      <c r="O49" s="34"/>
      <c r="P49" s="19"/>
      <c r="Q49" s="63"/>
      <c r="R49" s="21"/>
      <c r="S49" s="21"/>
      <c r="T49" s="21"/>
      <c r="U49" s="21"/>
      <c r="V49" s="19"/>
      <c r="W49" s="34"/>
      <c r="X49" s="19"/>
      <c r="Y49" s="63"/>
      <c r="Z49" s="21"/>
      <c r="AA49" s="21"/>
      <c r="AB49" s="21"/>
      <c r="AC49" s="21"/>
      <c r="AD49" s="19"/>
      <c r="AE49" s="34"/>
      <c r="AF49" s="19"/>
      <c r="AG49" s="63"/>
      <c r="AH49" s="21"/>
      <c r="AI49" s="21"/>
      <c r="AJ49" s="21"/>
      <c r="AK49" s="21"/>
      <c r="AL49" s="19"/>
      <c r="AM49" s="34"/>
      <c r="AN49" s="19"/>
      <c r="AO49" s="63"/>
      <c r="AP49" s="21"/>
      <c r="AQ49" s="21"/>
      <c r="AR49" s="21"/>
      <c r="AS49" s="21"/>
      <c r="AT49" s="19"/>
      <c r="AU49" s="34"/>
      <c r="AV49" s="19"/>
      <c r="AW49" s="63"/>
      <c r="AX49" s="21"/>
      <c r="AY49" s="21"/>
      <c r="AZ49" s="21"/>
      <c r="BA49" s="21"/>
      <c r="BB49" s="19"/>
      <c r="BC49" s="34"/>
      <c r="BD49" s="19"/>
      <c r="BE49" s="63"/>
      <c r="BF49" s="21"/>
      <c r="BG49" s="21"/>
      <c r="BH49" s="21"/>
      <c r="BI49" s="21"/>
      <c r="BJ49" s="19"/>
      <c r="BK49" s="34"/>
      <c r="BL49" s="19"/>
      <c r="BM49" s="63"/>
      <c r="BN49" s="21"/>
      <c r="BO49" s="21"/>
      <c r="BP49" s="21"/>
      <c r="BQ49" s="21"/>
      <c r="BR49" s="19"/>
      <c r="BS49" s="34"/>
      <c r="BT49" s="19"/>
      <c r="BU49" s="63"/>
      <c r="BV49" s="21"/>
      <c r="BW49" s="21"/>
      <c r="BX49" s="21"/>
      <c r="BY49" s="21"/>
      <c r="BZ49" s="19"/>
      <c r="CA49" s="34"/>
      <c r="CB49" s="19"/>
      <c r="CC49" s="63"/>
      <c r="CD49" s="21"/>
      <c r="CE49" s="21"/>
      <c r="CF49" s="21"/>
      <c r="CG49" s="21"/>
      <c r="CH49" s="19"/>
      <c r="CI49" s="34"/>
      <c r="CJ49" s="19"/>
      <c r="CK49" s="63"/>
      <c r="CL49" s="21"/>
      <c r="CM49" s="21"/>
      <c r="CN49" s="21"/>
      <c r="CO49" s="21"/>
      <c r="CP49" s="19"/>
      <c r="CQ49" s="34"/>
      <c r="CR49" s="19"/>
      <c r="CS49" s="63"/>
      <c r="CT49" s="21"/>
      <c r="CU49" s="21"/>
      <c r="CV49" s="21"/>
      <c r="CW49" s="21"/>
      <c r="CX49" s="19"/>
      <c r="CY49" s="34"/>
      <c r="CZ49" s="19"/>
      <c r="DA49" s="63"/>
      <c r="DB49" s="21"/>
      <c r="DC49" s="21"/>
      <c r="DD49" s="21"/>
      <c r="DE49" s="21"/>
      <c r="DF49" s="19"/>
      <c r="DG49" s="34"/>
      <c r="DH49" s="19"/>
      <c r="DI49" s="63"/>
      <c r="DJ49" s="21"/>
      <c r="DK49" s="21"/>
      <c r="DL49" s="21"/>
      <c r="DM49" s="21"/>
      <c r="DN49" s="19"/>
      <c r="DO49" s="34"/>
      <c r="DP49" s="19"/>
      <c r="DQ49" s="63"/>
      <c r="DR49" s="21"/>
      <c r="DS49" s="21"/>
      <c r="DT49" s="21"/>
      <c r="DU49" s="21"/>
      <c r="DV49" s="19"/>
      <c r="DW49" s="34"/>
      <c r="DX49" s="19"/>
      <c r="DY49" s="63"/>
      <c r="DZ49" s="21"/>
      <c r="EA49" s="21"/>
      <c r="EB49" s="21"/>
      <c r="EC49" s="21"/>
      <c r="ED49" s="19"/>
      <c r="EE49" s="34"/>
      <c r="EF49" s="19"/>
      <c r="EG49" s="63"/>
      <c r="EH49" s="21"/>
      <c r="EI49" s="21"/>
      <c r="EJ49" s="21"/>
      <c r="EK49" s="21"/>
      <c r="EL49" s="19"/>
      <c r="EM49" s="34"/>
      <c r="EN49" s="19"/>
      <c r="EO49" s="63"/>
      <c r="EP49" s="21"/>
      <c r="EQ49" s="21"/>
      <c r="ER49" s="21"/>
      <c r="ES49" s="21"/>
      <c r="ET49" s="19"/>
      <c r="EU49" s="34"/>
      <c r="EV49" s="19"/>
      <c r="EW49" s="63"/>
      <c r="EX49" s="21"/>
      <c r="EY49" s="21"/>
      <c r="EZ49" s="21"/>
      <c r="FA49" s="21"/>
      <c r="FB49" s="19"/>
      <c r="FC49" s="34"/>
      <c r="FD49" s="19"/>
      <c r="FE49" s="63"/>
      <c r="FF49" s="21"/>
      <c r="FG49" s="21"/>
      <c r="FH49" s="21"/>
      <c r="FI49" s="21"/>
      <c r="FJ49" s="19"/>
      <c r="FK49" s="34"/>
      <c r="FL49" s="19"/>
      <c r="FM49" s="63"/>
      <c r="FN49" s="21"/>
      <c r="FO49" s="21"/>
      <c r="FP49" s="21"/>
      <c r="FQ49" s="21"/>
      <c r="FR49" s="19"/>
      <c r="FS49" s="34"/>
      <c r="FT49" s="19"/>
      <c r="FU49" s="63"/>
      <c r="FV49" s="21"/>
      <c r="FW49" s="21"/>
      <c r="FX49" s="21"/>
      <c r="FY49" s="21"/>
      <c r="FZ49" s="19"/>
      <c r="GA49" s="34"/>
      <c r="GB49" s="19"/>
      <c r="GC49" s="63"/>
      <c r="GD49" s="21"/>
      <c r="GE49" s="21"/>
      <c r="GF49" s="21"/>
      <c r="GG49" s="21"/>
      <c r="GH49" s="19"/>
      <c r="GI49" s="34"/>
      <c r="GJ49" s="19"/>
      <c r="GK49" s="63"/>
      <c r="GL49" s="21"/>
      <c r="GM49" s="21"/>
      <c r="GN49" s="21"/>
      <c r="GO49" s="21"/>
      <c r="GP49" s="19"/>
      <c r="GQ49" s="34"/>
      <c r="GR49" s="19"/>
      <c r="GS49" s="63"/>
      <c r="GT49" s="21"/>
      <c r="GU49" s="21"/>
      <c r="GV49" s="21"/>
      <c r="GW49" s="21"/>
      <c r="GX49" s="19"/>
      <c r="GY49" s="34"/>
      <c r="GZ49" s="19"/>
      <c r="HA49" s="63"/>
      <c r="HB49" s="21"/>
      <c r="HC49" s="21"/>
      <c r="HD49" s="21"/>
      <c r="HE49" s="21"/>
      <c r="HF49" s="19"/>
      <c r="HG49" s="34"/>
      <c r="HH49" s="19"/>
      <c r="HI49" s="63"/>
      <c r="HJ49" s="21"/>
      <c r="HK49" s="21"/>
      <c r="HL49" s="21"/>
      <c r="HM49" s="21"/>
      <c r="HN49" s="19"/>
      <c r="HO49" s="34"/>
      <c r="HP49" s="19"/>
      <c r="HQ49" s="63"/>
      <c r="HR49" s="21"/>
      <c r="HS49" s="21"/>
      <c r="HT49" s="21"/>
      <c r="HU49" s="21"/>
      <c r="HV49" s="19"/>
      <c r="HW49" s="34"/>
      <c r="HX49" s="19"/>
      <c r="HY49" s="63"/>
      <c r="HZ49" s="21"/>
      <c r="IA49" s="21"/>
      <c r="IB49" s="21"/>
      <c r="IC49" s="21"/>
      <c r="ID49" s="19"/>
      <c r="IE49" s="34"/>
      <c r="IF49" s="19"/>
      <c r="IG49" s="63"/>
      <c r="IH49" s="21"/>
      <c r="II49" s="21"/>
      <c r="IJ49" s="21"/>
      <c r="IK49" s="21"/>
      <c r="IL49" s="19"/>
      <c r="IM49" s="34"/>
      <c r="IN49" s="19"/>
      <c r="IO49" s="63"/>
      <c r="IP49" s="21"/>
      <c r="IQ49" s="21"/>
      <c r="IR49" s="21"/>
      <c r="IS49" s="21"/>
    </row>
    <row r="50" spans="1:6" ht="13.5" customHeight="1" thickBot="1">
      <c r="A50" s="55"/>
      <c r="B50" s="51"/>
      <c r="C50" s="18"/>
      <c r="D50" s="50"/>
      <c r="E50" s="67"/>
      <c r="F50" s="163">
        <f>SUM(F44:F49)</f>
        <v>0</v>
      </c>
    </row>
    <row r="51" spans="1:15" s="41" customFormat="1" ht="13.5" thickBot="1">
      <c r="A51" s="37">
        <v>8</v>
      </c>
      <c r="B51" s="109" t="s">
        <v>24</v>
      </c>
      <c r="C51" s="18"/>
      <c r="D51" s="46"/>
      <c r="E51" s="68"/>
      <c r="F51" s="32"/>
      <c r="M51" s="82"/>
      <c r="N51" s="82"/>
      <c r="O51" s="82"/>
    </row>
    <row r="52" spans="1:15" ht="12.75">
      <c r="A52" s="19"/>
      <c r="B52" s="113" t="s">
        <v>95</v>
      </c>
      <c r="C52" s="102" t="s">
        <v>18</v>
      </c>
      <c r="D52" s="103">
        <v>821.85</v>
      </c>
      <c r="E52" s="20">
        <v>0</v>
      </c>
      <c r="F52" s="162">
        <f>(D52*E52)</f>
        <v>0</v>
      </c>
      <c r="L52" s="42"/>
      <c r="O52"/>
    </row>
    <row r="53" spans="1:15" s="60" customFormat="1" ht="12.75">
      <c r="A53" s="54"/>
      <c r="B53" s="113" t="s">
        <v>56</v>
      </c>
      <c r="C53" s="102" t="s">
        <v>17</v>
      </c>
      <c r="D53" s="103">
        <v>2</v>
      </c>
      <c r="E53" s="66">
        <v>0</v>
      </c>
      <c r="F53" s="22">
        <f>(D53*E53)</f>
        <v>0</v>
      </c>
      <c r="M53" s="61"/>
      <c r="N53" s="61"/>
      <c r="O53" s="61"/>
    </row>
    <row r="54" spans="1:15" s="60" customFormat="1" ht="12.75">
      <c r="A54" s="54"/>
      <c r="B54" s="106" t="s">
        <v>46</v>
      </c>
      <c r="C54" s="102" t="s">
        <v>18</v>
      </c>
      <c r="D54" s="103">
        <v>170</v>
      </c>
      <c r="E54" s="66">
        <v>0</v>
      </c>
      <c r="F54" s="22">
        <f>(D54*E54)</f>
        <v>0</v>
      </c>
      <c r="M54" s="61"/>
      <c r="N54" s="61"/>
      <c r="O54" s="61"/>
    </row>
    <row r="55" spans="1:15" ht="13.5" thickBot="1">
      <c r="A55" s="19"/>
      <c r="B55" s="106" t="s">
        <v>91</v>
      </c>
      <c r="C55" s="102" t="s">
        <v>18</v>
      </c>
      <c r="D55" s="103">
        <v>1</v>
      </c>
      <c r="E55" s="20">
        <v>0</v>
      </c>
      <c r="F55" s="117">
        <f>(D55*E55)</f>
        <v>0</v>
      </c>
      <c r="L55" s="42"/>
      <c r="O55"/>
    </row>
    <row r="56" spans="1:15" s="52" customFormat="1" ht="13.5" customHeight="1" thickBot="1">
      <c r="A56" s="54"/>
      <c r="B56" s="90"/>
      <c r="C56" s="18"/>
      <c r="D56" s="50"/>
      <c r="E56" s="67"/>
      <c r="F56" s="23">
        <f>SUM(F52:F55)</f>
        <v>0</v>
      </c>
      <c r="M56" s="55"/>
      <c r="N56" s="55"/>
      <c r="O56" s="55"/>
    </row>
    <row r="57" spans="1:9" s="38" customFormat="1" ht="13.5" thickBot="1">
      <c r="A57" s="97">
        <v>9</v>
      </c>
      <c r="B57" s="108" t="s">
        <v>35</v>
      </c>
      <c r="C57" s="92"/>
      <c r="D57" s="69"/>
      <c r="E57" s="67"/>
      <c r="F57" s="70"/>
      <c r="G57" s="64"/>
      <c r="H57" s="95"/>
      <c r="I57" s="96"/>
    </row>
    <row r="58" spans="1:9" s="38" customFormat="1" ht="12.75">
      <c r="A58" s="98"/>
      <c r="B58" s="107" t="s">
        <v>36</v>
      </c>
      <c r="C58" s="104" t="s">
        <v>19</v>
      </c>
      <c r="D58" s="103">
        <v>642.5</v>
      </c>
      <c r="E58" s="66">
        <v>0</v>
      </c>
      <c r="F58" s="20">
        <f aca="true" t="shared" si="0" ref="F58:F64">(D58*E58)</f>
        <v>0</v>
      </c>
      <c r="G58" s="64"/>
      <c r="H58" s="95"/>
      <c r="I58" s="96"/>
    </row>
    <row r="59" spans="1:14" s="38" customFormat="1" ht="12.75">
      <c r="A59" s="98"/>
      <c r="B59" s="106" t="s">
        <v>48</v>
      </c>
      <c r="C59" s="104" t="s">
        <v>19</v>
      </c>
      <c r="D59" s="103">
        <v>96.4</v>
      </c>
      <c r="E59" s="66">
        <v>0</v>
      </c>
      <c r="F59" s="22">
        <f t="shared" si="0"/>
        <v>0</v>
      </c>
      <c r="G59" s="64"/>
      <c r="H59" s="95"/>
      <c r="I59" s="96"/>
      <c r="K59" s="18"/>
      <c r="L59" s="18" t="s">
        <v>37</v>
      </c>
      <c r="M59" s="18"/>
      <c r="N59" s="18"/>
    </row>
    <row r="60" spans="1:14" s="38" customFormat="1" ht="12.75">
      <c r="A60" s="98"/>
      <c r="B60" s="106" t="s">
        <v>51</v>
      </c>
      <c r="C60" s="102" t="s">
        <v>19</v>
      </c>
      <c r="D60" s="103">
        <v>57.85</v>
      </c>
      <c r="E60" s="66">
        <v>0</v>
      </c>
      <c r="F60" s="22">
        <f t="shared" si="0"/>
        <v>0</v>
      </c>
      <c r="G60" s="64"/>
      <c r="H60" s="95"/>
      <c r="I60" s="96"/>
      <c r="K60" s="18"/>
      <c r="L60" s="18"/>
      <c r="M60" s="18"/>
      <c r="N60" s="18"/>
    </row>
    <row r="61" spans="1:9" s="38" customFormat="1" ht="12.75">
      <c r="A61" s="98"/>
      <c r="B61" s="105" t="s">
        <v>38</v>
      </c>
      <c r="C61" s="104" t="s">
        <v>18</v>
      </c>
      <c r="D61" s="103">
        <v>642.5</v>
      </c>
      <c r="E61" s="66">
        <v>0</v>
      </c>
      <c r="F61" s="22">
        <f t="shared" si="0"/>
        <v>0</v>
      </c>
      <c r="G61" s="64"/>
      <c r="H61" s="95"/>
      <c r="I61" s="96"/>
    </row>
    <row r="62" spans="1:9" s="38" customFormat="1" ht="12.75">
      <c r="A62" s="98"/>
      <c r="B62" s="105" t="s">
        <v>39</v>
      </c>
      <c r="C62" s="104" t="s">
        <v>18</v>
      </c>
      <c r="D62" s="103">
        <v>642.5</v>
      </c>
      <c r="E62" s="66">
        <v>0</v>
      </c>
      <c r="F62" s="22">
        <f t="shared" si="0"/>
        <v>0</v>
      </c>
      <c r="G62" s="64"/>
      <c r="H62" s="95"/>
      <c r="I62" s="96"/>
    </row>
    <row r="63" spans="1:14" s="38" customFormat="1" ht="12.75">
      <c r="A63" s="98"/>
      <c r="B63" s="105" t="s">
        <v>49</v>
      </c>
      <c r="C63" s="104" t="s">
        <v>40</v>
      </c>
      <c r="D63" s="103">
        <v>80.3</v>
      </c>
      <c r="E63" s="66">
        <v>0</v>
      </c>
      <c r="F63" s="22">
        <f t="shared" si="0"/>
        <v>0</v>
      </c>
      <c r="G63" s="64"/>
      <c r="H63" s="95"/>
      <c r="I63" s="96"/>
      <c r="K63" s="18"/>
      <c r="L63" s="18" t="s">
        <v>41</v>
      </c>
      <c r="M63" s="18" t="s">
        <v>42</v>
      </c>
      <c r="N63" s="18" t="s">
        <v>43</v>
      </c>
    </row>
    <row r="64" spans="1:14" s="38" customFormat="1" ht="13.5" thickBot="1">
      <c r="A64" s="98"/>
      <c r="B64" s="106" t="s">
        <v>50</v>
      </c>
      <c r="C64" s="104" t="s">
        <v>25</v>
      </c>
      <c r="D64" s="103">
        <v>193</v>
      </c>
      <c r="E64" s="66">
        <v>0</v>
      </c>
      <c r="F64" s="22">
        <f t="shared" si="0"/>
        <v>0</v>
      </c>
      <c r="G64" s="64"/>
      <c r="H64" s="95"/>
      <c r="I64" s="96"/>
      <c r="K64" s="18" t="s">
        <v>44</v>
      </c>
      <c r="L64" s="93">
        <f>D50</f>
        <v>0</v>
      </c>
      <c r="M64" s="93">
        <v>0</v>
      </c>
      <c r="N64" s="94">
        <f>L64+M64</f>
        <v>0</v>
      </c>
    </row>
    <row r="65" spans="1:14" s="38" customFormat="1" ht="13.5" thickBot="1">
      <c r="A65" s="98"/>
      <c r="B65" s="64"/>
      <c r="C65" s="99"/>
      <c r="D65" s="19"/>
      <c r="E65" s="64"/>
      <c r="F65" s="65">
        <f>SUM(F58:F64)</f>
        <v>0</v>
      </c>
      <c r="G65" s="64"/>
      <c r="H65" s="95"/>
      <c r="I65" s="96"/>
      <c r="K65" s="18"/>
      <c r="L65" s="93"/>
      <c r="M65" s="93"/>
      <c r="N65" s="94"/>
    </row>
    <row r="66" spans="1:6" ht="14.25" thickBot="1">
      <c r="A66" s="37"/>
      <c r="B66" s="53"/>
      <c r="C66" s="15"/>
      <c r="D66" s="56"/>
      <c r="E66" s="57"/>
      <c r="F66" s="86"/>
    </row>
    <row r="67" spans="1:6" ht="15.75" thickBot="1">
      <c r="A67" s="40"/>
      <c r="B67" s="116" t="s">
        <v>16</v>
      </c>
      <c r="D67" s="47"/>
      <c r="E67" s="16"/>
      <c r="F67" s="48">
        <f>SUM(F18+F65,F56,F50,F42,F37,F34,F30,F23)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B14" sqref="B14"/>
    </sheetView>
  </sheetViews>
  <sheetFormatPr defaultColWidth="9.140625" defaultRowHeight="12.75"/>
  <cols>
    <col min="1" max="1" width="0.85546875" style="0" customWidth="1"/>
    <col min="2" max="2" width="11.00390625" style="0" customWidth="1"/>
    <col min="3" max="3" width="10.28125" style="0" customWidth="1"/>
    <col min="4" max="4" width="12.421875" style="0" customWidth="1"/>
    <col min="5" max="5" width="10.00390625" style="0" bestFit="1" customWidth="1"/>
    <col min="6" max="6" width="9.00390625" style="0" customWidth="1"/>
    <col min="7" max="7" width="14.421875" style="0" customWidth="1"/>
    <col min="8" max="8" width="7.8515625" style="0" customWidth="1"/>
    <col min="9" max="9" width="10.00390625" style="0" customWidth="1"/>
    <col min="10" max="10" width="12.8515625" style="0" customWidth="1"/>
    <col min="11" max="11" width="10.00390625" style="0" customWidth="1"/>
    <col min="12" max="12" width="12.8515625" style="0" customWidth="1"/>
    <col min="13" max="13" width="10.00390625" style="0" customWidth="1"/>
    <col min="14" max="14" width="12.8515625" style="0" customWidth="1"/>
    <col min="15" max="15" width="10.00390625" style="0" customWidth="1"/>
    <col min="16" max="16" width="12.8515625" style="0" customWidth="1"/>
    <col min="17" max="17" width="10.00390625" style="0" customWidth="1"/>
    <col min="18" max="18" width="13.7109375" style="0" bestFit="1" customWidth="1"/>
    <col min="20" max="20" width="58.8515625" style="0" customWidth="1"/>
  </cols>
  <sheetData>
    <row r="1" ht="14.25" customHeight="1"/>
    <row r="2" spans="2:18" ht="21" customHeight="1">
      <c r="B2" s="170" t="s">
        <v>58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9:18" ht="12.75" customHeight="1">
      <c r="I3" s="12"/>
      <c r="P3" s="9"/>
      <c r="Q3" s="9"/>
      <c r="R3" s="9"/>
    </row>
    <row r="4" spans="1:19" ht="12.75">
      <c r="A4" s="121"/>
      <c r="B4" s="122" t="s">
        <v>59</v>
      </c>
      <c r="C4" s="123"/>
      <c r="D4" s="123"/>
      <c r="E4" s="123"/>
      <c r="F4" s="123"/>
      <c r="G4" s="123"/>
      <c r="H4" s="122" t="s">
        <v>103</v>
      </c>
      <c r="J4" s="124"/>
      <c r="K4" s="124"/>
      <c r="L4" s="123"/>
      <c r="M4" s="123"/>
      <c r="N4" s="123"/>
      <c r="O4" s="123"/>
      <c r="P4" s="123" t="s">
        <v>60</v>
      </c>
      <c r="Q4" s="125"/>
      <c r="R4" s="126"/>
      <c r="S4" s="127"/>
    </row>
    <row r="5" spans="1:19" ht="12.75">
      <c r="A5" s="121"/>
      <c r="B5" s="127" t="s">
        <v>101</v>
      </c>
      <c r="C5" s="127"/>
      <c r="D5" s="127"/>
      <c r="E5" s="127"/>
      <c r="F5" s="127"/>
      <c r="G5" s="127"/>
      <c r="H5" s="127" t="s">
        <v>99</v>
      </c>
      <c r="J5" s="9"/>
      <c r="K5" s="127"/>
      <c r="L5" s="127"/>
      <c r="M5" s="127"/>
      <c r="N5" s="127"/>
      <c r="O5" s="127"/>
      <c r="P5" s="128"/>
      <c r="Q5" s="9"/>
      <c r="R5" s="129"/>
      <c r="S5" s="127"/>
    </row>
    <row r="6" spans="1:19" ht="12.75">
      <c r="A6" s="121"/>
      <c r="B6" s="127" t="s">
        <v>61</v>
      </c>
      <c r="C6" s="127"/>
      <c r="D6" s="127"/>
      <c r="E6" s="127"/>
      <c r="F6" s="127"/>
      <c r="G6" s="127"/>
      <c r="H6" s="9"/>
      <c r="J6" s="9"/>
      <c r="K6" s="127"/>
      <c r="L6" s="127"/>
      <c r="M6" s="127"/>
      <c r="N6" s="127"/>
      <c r="O6" s="127"/>
      <c r="P6" s="127"/>
      <c r="Q6" s="9"/>
      <c r="R6" s="129"/>
      <c r="S6" s="127"/>
    </row>
    <row r="7" spans="1:19" ht="12.75">
      <c r="A7" s="121"/>
      <c r="B7" s="127" t="s">
        <v>83</v>
      </c>
      <c r="C7" s="127"/>
      <c r="D7" s="127"/>
      <c r="E7" s="127"/>
      <c r="F7" s="127"/>
      <c r="G7" s="127"/>
      <c r="H7" s="127" t="s">
        <v>62</v>
      </c>
      <c r="J7" s="9"/>
      <c r="K7" s="127"/>
      <c r="L7" s="127"/>
      <c r="M7" s="127"/>
      <c r="N7" s="127"/>
      <c r="O7" s="127"/>
      <c r="P7" s="130"/>
      <c r="Q7" s="9"/>
      <c r="R7" s="129"/>
      <c r="S7" s="127"/>
    </row>
    <row r="8" spans="1:19" ht="12.75">
      <c r="A8" s="121"/>
      <c r="B8" s="127" t="s">
        <v>104</v>
      </c>
      <c r="C8" s="127"/>
      <c r="D8" s="127"/>
      <c r="E8" s="127"/>
      <c r="F8" s="127"/>
      <c r="G8" s="127"/>
      <c r="H8" s="127"/>
      <c r="I8" s="81"/>
      <c r="J8" s="81"/>
      <c r="K8" s="81"/>
      <c r="L8" s="127"/>
      <c r="M8" s="127"/>
      <c r="N8" s="127"/>
      <c r="O8" s="127"/>
      <c r="P8" s="130" t="s">
        <v>94</v>
      </c>
      <c r="Q8" s="9"/>
      <c r="R8" s="129"/>
      <c r="S8" s="127"/>
    </row>
    <row r="9" spans="1:19" ht="12.75">
      <c r="A9" s="121"/>
      <c r="B9" s="131"/>
      <c r="C9" s="131"/>
      <c r="D9" s="131"/>
      <c r="E9" s="131"/>
      <c r="F9" s="131"/>
      <c r="G9" s="131"/>
      <c r="H9" s="131"/>
      <c r="I9" s="132"/>
      <c r="J9" s="132"/>
      <c r="K9" s="132"/>
      <c r="L9" s="131"/>
      <c r="M9" s="131"/>
      <c r="N9" s="131"/>
      <c r="O9" s="131"/>
      <c r="P9" s="131"/>
      <c r="Q9" s="131"/>
      <c r="R9" s="133"/>
      <c r="S9" s="127"/>
    </row>
    <row r="10" spans="2:18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9.5" customHeight="1">
      <c r="B11" s="169" t="s">
        <v>1</v>
      </c>
      <c r="C11" s="169" t="s">
        <v>63</v>
      </c>
      <c r="D11" s="169"/>
      <c r="E11" s="169"/>
      <c r="F11" s="169"/>
      <c r="G11" s="169" t="s">
        <v>64</v>
      </c>
      <c r="H11" s="169" t="s">
        <v>65</v>
      </c>
      <c r="I11" s="169" t="s">
        <v>66</v>
      </c>
      <c r="J11" s="169"/>
      <c r="K11" s="169" t="s">
        <v>67</v>
      </c>
      <c r="L11" s="169"/>
      <c r="M11" s="169" t="s">
        <v>68</v>
      </c>
      <c r="N11" s="169"/>
      <c r="O11" s="169" t="s">
        <v>69</v>
      </c>
      <c r="P11" s="169"/>
      <c r="Q11" s="169" t="s">
        <v>70</v>
      </c>
      <c r="R11" s="169"/>
    </row>
    <row r="12" spans="2:18" ht="14.25" customHeight="1">
      <c r="B12" s="169"/>
      <c r="C12" s="169"/>
      <c r="D12" s="169"/>
      <c r="E12" s="169"/>
      <c r="F12" s="169"/>
      <c r="G12" s="169"/>
      <c r="H12" s="169"/>
      <c r="I12" s="134" t="s">
        <v>71</v>
      </c>
      <c r="J12" s="134" t="s">
        <v>72</v>
      </c>
      <c r="K12" s="134" t="s">
        <v>71</v>
      </c>
      <c r="L12" s="134" t="s">
        <v>72</v>
      </c>
      <c r="M12" s="134" t="s">
        <v>71</v>
      </c>
      <c r="N12" s="134" t="s">
        <v>72</v>
      </c>
      <c r="O12" s="134" t="s">
        <v>71</v>
      </c>
      <c r="P12" s="134" t="s">
        <v>72</v>
      </c>
      <c r="Q12" s="134" t="s">
        <v>71</v>
      </c>
      <c r="R12" s="134" t="s">
        <v>72</v>
      </c>
    </row>
    <row r="13" spans="2:16" ht="5.25" customHeight="1">
      <c r="B13" s="135"/>
      <c r="C13" s="7"/>
      <c r="D13" s="9"/>
      <c r="E13" s="9"/>
      <c r="F13" s="9"/>
      <c r="G13" s="9"/>
      <c r="H13" s="9"/>
      <c r="I13" s="44"/>
      <c r="J13" s="44"/>
      <c r="K13" s="44"/>
      <c r="L13" s="44"/>
      <c r="M13" s="44"/>
      <c r="N13" s="44"/>
      <c r="O13" s="44"/>
      <c r="P13" s="44"/>
    </row>
    <row r="14" spans="2:18" ht="15" customHeight="1">
      <c r="B14" s="136"/>
      <c r="C14" s="137" t="str">
        <f>Portal!B14</f>
        <v>PROJETOS</v>
      </c>
      <c r="D14" s="138"/>
      <c r="E14" s="138"/>
      <c r="F14" s="138"/>
      <c r="G14" s="139">
        <v>0</v>
      </c>
      <c r="H14" s="140" t="e">
        <f aca="true" t="shared" si="0" ref="H14:H23">G14/$G$37</f>
        <v>#DIV/0!</v>
      </c>
      <c r="I14" s="140">
        <v>0</v>
      </c>
      <c r="J14" s="139">
        <f>ROUND(G14*I14,2)</f>
        <v>0</v>
      </c>
      <c r="K14" s="140">
        <v>0</v>
      </c>
      <c r="L14" s="139">
        <f>ROUND(G14*K14,2)</f>
        <v>0</v>
      </c>
      <c r="M14" s="140">
        <v>0</v>
      </c>
      <c r="N14" s="139">
        <f>ROUND(G14*M14,2)</f>
        <v>0</v>
      </c>
      <c r="O14" s="140">
        <v>0</v>
      </c>
      <c r="P14" s="139">
        <f aca="true" t="shared" si="1" ref="P14:P22">ROUND(G14-J14-L14-N14,2)</f>
        <v>0</v>
      </c>
      <c r="Q14" s="140">
        <f>I14+K14+M14+O14</f>
        <v>0</v>
      </c>
      <c r="R14" s="141">
        <f>J14+L14+N14+P14</f>
        <v>0</v>
      </c>
    </row>
    <row r="15" spans="2:18" ht="15" customHeight="1">
      <c r="B15" s="136"/>
      <c r="C15" s="137" t="str">
        <f>Portal!B19</f>
        <v>SERVIÇOS PRELIMINARES</v>
      </c>
      <c r="D15" s="138"/>
      <c r="E15" s="138"/>
      <c r="F15" s="138"/>
      <c r="G15" s="139">
        <v>0</v>
      </c>
      <c r="H15" s="140" t="e">
        <f t="shared" si="0"/>
        <v>#DIV/0!</v>
      </c>
      <c r="I15" s="140">
        <v>1</v>
      </c>
      <c r="J15" s="139">
        <f>ROUND(G15*I15,2)</f>
        <v>0</v>
      </c>
      <c r="K15" s="140">
        <v>0</v>
      </c>
      <c r="L15" s="139">
        <f>ROUND(G15*K15,2)</f>
        <v>0</v>
      </c>
      <c r="M15" s="140">
        <v>0</v>
      </c>
      <c r="N15" s="139">
        <f>ROUND(G15*M15,2)</f>
        <v>0</v>
      </c>
      <c r="O15" s="140" t="e">
        <f>P15/G15</f>
        <v>#DIV/0!</v>
      </c>
      <c r="P15" s="139">
        <f>ROUND(G15-J15-L15-N15,2)</f>
        <v>0</v>
      </c>
      <c r="Q15" s="140" t="e">
        <f>I15+K15+M15+O15</f>
        <v>#DIV/0!</v>
      </c>
      <c r="R15" s="141">
        <f>J15+L15+N15+P15</f>
        <v>0</v>
      </c>
    </row>
    <row r="16" spans="2:18" ht="15" customHeight="1">
      <c r="B16" s="136"/>
      <c r="C16" s="137" t="str">
        <f>Portal!B24</f>
        <v>INFRA-ESTRUTURA </v>
      </c>
      <c r="D16" s="138"/>
      <c r="E16" s="138"/>
      <c r="F16" s="138"/>
      <c r="G16" s="139">
        <v>0</v>
      </c>
      <c r="H16" s="140" t="e">
        <f t="shared" si="0"/>
        <v>#DIV/0!</v>
      </c>
      <c r="I16" s="140">
        <v>1</v>
      </c>
      <c r="J16" s="139">
        <f>ROUND(G16*I16,2)</f>
        <v>0</v>
      </c>
      <c r="K16" s="140">
        <v>0</v>
      </c>
      <c r="L16" s="139">
        <f>ROUND(G16*K16,2)</f>
        <v>0</v>
      </c>
      <c r="M16" s="140">
        <v>0</v>
      </c>
      <c r="N16" s="139">
        <f>ROUND(G16*M16,2)</f>
        <v>0</v>
      </c>
      <c r="O16" s="140" t="e">
        <f aca="true" t="shared" si="2" ref="O16:O22">P16/G16</f>
        <v>#DIV/0!</v>
      </c>
      <c r="P16" s="139">
        <f t="shared" si="1"/>
        <v>0</v>
      </c>
      <c r="Q16" s="140" t="e">
        <f aca="true" t="shared" si="3" ref="Q16:Q22">I16+K16+M16+O16</f>
        <v>#DIV/0!</v>
      </c>
      <c r="R16" s="141">
        <f aca="true" t="shared" si="4" ref="R16:R22">J16+L16+N16+P16</f>
        <v>0</v>
      </c>
    </row>
    <row r="17" spans="2:18" ht="15" customHeight="1">
      <c r="B17" s="136" t="s">
        <v>73</v>
      </c>
      <c r="C17" s="143" t="str">
        <f>Portal!B31</f>
        <v>SUPRA-ESTRUTURA </v>
      </c>
      <c r="D17" s="138"/>
      <c r="E17" s="138"/>
      <c r="F17" s="138"/>
      <c r="G17" s="139">
        <v>0</v>
      </c>
      <c r="H17" s="140" t="e">
        <f t="shared" si="0"/>
        <v>#DIV/0!</v>
      </c>
      <c r="I17" s="140">
        <v>0.2</v>
      </c>
      <c r="J17" s="139">
        <f aca="true" t="shared" si="5" ref="J17:J22">ROUND(G17*I17,2)</f>
        <v>0</v>
      </c>
      <c r="K17" s="140">
        <v>0.6</v>
      </c>
      <c r="L17" s="139">
        <f>ROUND(G17*K17,2)</f>
        <v>0</v>
      </c>
      <c r="M17" s="140">
        <v>0.2</v>
      </c>
      <c r="N17" s="139">
        <f aca="true" t="shared" si="6" ref="N17:N22">ROUND(G17*M17,2)</f>
        <v>0</v>
      </c>
      <c r="O17" s="140" t="e">
        <f t="shared" si="2"/>
        <v>#DIV/0!</v>
      </c>
      <c r="P17" s="139">
        <f t="shared" si="1"/>
        <v>0</v>
      </c>
      <c r="Q17" s="140" t="e">
        <f t="shared" si="3"/>
        <v>#DIV/0!</v>
      </c>
      <c r="R17" s="141">
        <f t="shared" si="4"/>
        <v>0</v>
      </c>
    </row>
    <row r="18" spans="2:18" ht="15" customHeight="1">
      <c r="B18" s="136" t="s">
        <v>74</v>
      </c>
      <c r="C18" s="143" t="str">
        <f>Portal!B35</f>
        <v>REVESTIMENTOS </v>
      </c>
      <c r="D18" s="138"/>
      <c r="E18" s="138"/>
      <c r="F18" s="138"/>
      <c r="G18" s="139">
        <v>0</v>
      </c>
      <c r="H18" s="140" t="e">
        <f t="shared" si="0"/>
        <v>#DIV/0!</v>
      </c>
      <c r="I18" s="140">
        <v>0</v>
      </c>
      <c r="J18" s="139">
        <f t="shared" si="5"/>
        <v>0</v>
      </c>
      <c r="K18" s="140">
        <v>0</v>
      </c>
      <c r="L18" s="139">
        <f>ROUND(G18*K18,2)</f>
        <v>0</v>
      </c>
      <c r="M18" s="140">
        <v>1</v>
      </c>
      <c r="N18" s="139">
        <f t="shared" si="6"/>
        <v>0</v>
      </c>
      <c r="O18" s="140" t="e">
        <f t="shared" si="2"/>
        <v>#DIV/0!</v>
      </c>
      <c r="P18" s="139">
        <f t="shared" si="1"/>
        <v>0</v>
      </c>
      <c r="Q18" s="140" t="e">
        <f t="shared" si="3"/>
        <v>#DIV/0!</v>
      </c>
      <c r="R18" s="141">
        <f t="shared" si="4"/>
        <v>0</v>
      </c>
    </row>
    <row r="19" spans="2:18" ht="15" customHeight="1">
      <c r="B19" s="136" t="s">
        <v>75</v>
      </c>
      <c r="C19" s="143" t="str">
        <f>Portal!B38</f>
        <v>PINTURA</v>
      </c>
      <c r="D19" s="138"/>
      <c r="E19" s="138"/>
      <c r="F19" s="138"/>
      <c r="G19" s="139">
        <v>0</v>
      </c>
      <c r="H19" s="140" t="e">
        <f t="shared" si="0"/>
        <v>#DIV/0!</v>
      </c>
      <c r="I19" s="140">
        <v>0</v>
      </c>
      <c r="J19" s="139">
        <f t="shared" si="5"/>
        <v>0</v>
      </c>
      <c r="K19" s="140">
        <v>0</v>
      </c>
      <c r="L19" s="139">
        <f>ROUND(G19*K19,2)</f>
        <v>0</v>
      </c>
      <c r="M19" s="140">
        <v>0</v>
      </c>
      <c r="N19" s="139">
        <f t="shared" si="6"/>
        <v>0</v>
      </c>
      <c r="O19" s="140" t="e">
        <f t="shared" si="2"/>
        <v>#DIV/0!</v>
      </c>
      <c r="P19" s="139">
        <f t="shared" si="1"/>
        <v>0</v>
      </c>
      <c r="Q19" s="140" t="e">
        <f t="shared" si="3"/>
        <v>#DIV/0!</v>
      </c>
      <c r="R19" s="141">
        <f t="shared" si="4"/>
        <v>0</v>
      </c>
    </row>
    <row r="20" spans="2:18" ht="15" customHeight="1">
      <c r="B20" s="136" t="s">
        <v>76</v>
      </c>
      <c r="C20" s="143" t="str">
        <f>Portal!B43</f>
        <v>INSTALAÇÕES ELÉTRICAS</v>
      </c>
      <c r="D20" s="138"/>
      <c r="E20" s="138"/>
      <c r="F20" s="138"/>
      <c r="G20" s="139">
        <v>0</v>
      </c>
      <c r="H20" s="140" t="e">
        <f t="shared" si="0"/>
        <v>#DIV/0!</v>
      </c>
      <c r="I20" s="140">
        <v>0</v>
      </c>
      <c r="J20" s="139">
        <f t="shared" si="5"/>
        <v>0</v>
      </c>
      <c r="K20" s="140">
        <v>0</v>
      </c>
      <c r="L20" s="139">
        <f>ROUND(G20*K20,2)</f>
        <v>0</v>
      </c>
      <c r="M20" s="140">
        <v>0</v>
      </c>
      <c r="N20" s="139">
        <f t="shared" si="6"/>
        <v>0</v>
      </c>
      <c r="O20" s="140" t="e">
        <f t="shared" si="2"/>
        <v>#DIV/0!</v>
      </c>
      <c r="P20" s="139">
        <f t="shared" si="1"/>
        <v>0</v>
      </c>
      <c r="Q20" s="140" t="e">
        <f t="shared" si="3"/>
        <v>#DIV/0!</v>
      </c>
      <c r="R20" s="141">
        <f t="shared" si="4"/>
        <v>0</v>
      </c>
    </row>
    <row r="21" spans="2:18" ht="15" customHeight="1">
      <c r="B21" s="142"/>
      <c r="C21" s="143" t="str">
        <f>Portal!B51</f>
        <v>COMPLEMENTARES</v>
      </c>
      <c r="D21" s="138"/>
      <c r="E21" s="138"/>
      <c r="F21" s="138"/>
      <c r="G21" s="139">
        <v>0</v>
      </c>
      <c r="H21" s="140" t="e">
        <f t="shared" si="0"/>
        <v>#DIV/0!</v>
      </c>
      <c r="I21" s="140">
        <v>0</v>
      </c>
      <c r="J21" s="139">
        <f t="shared" si="5"/>
        <v>0</v>
      </c>
      <c r="K21" s="140">
        <v>0</v>
      </c>
      <c r="L21" s="139">
        <f>ROUND(G21*K21,2)</f>
        <v>0</v>
      </c>
      <c r="M21" s="140">
        <v>0</v>
      </c>
      <c r="N21" s="139">
        <f t="shared" si="6"/>
        <v>0</v>
      </c>
      <c r="O21" s="140" t="e">
        <f t="shared" si="2"/>
        <v>#DIV/0!</v>
      </c>
      <c r="P21" s="139">
        <f t="shared" si="1"/>
        <v>0</v>
      </c>
      <c r="Q21" s="140" t="e">
        <f t="shared" si="3"/>
        <v>#DIV/0!</v>
      </c>
      <c r="R21" s="141">
        <f t="shared" si="4"/>
        <v>0</v>
      </c>
    </row>
    <row r="22" spans="2:18" ht="15" customHeight="1">
      <c r="B22" s="142"/>
      <c r="C22" s="143" t="str">
        <f>Portal!B57</f>
        <v>PAVIMENTAÇÃO</v>
      </c>
      <c r="D22" s="138"/>
      <c r="E22" s="138"/>
      <c r="F22" s="138"/>
      <c r="G22" s="139">
        <v>0</v>
      </c>
      <c r="H22" s="140" t="e">
        <f t="shared" si="0"/>
        <v>#DIV/0!</v>
      </c>
      <c r="I22" s="140">
        <v>0</v>
      </c>
      <c r="J22" s="139">
        <f t="shared" si="5"/>
        <v>0</v>
      </c>
      <c r="K22" s="140">
        <v>0.2</v>
      </c>
      <c r="L22" s="139">
        <f>ROUND(G22*K22,2)</f>
        <v>0</v>
      </c>
      <c r="M22" s="140">
        <v>0.5</v>
      </c>
      <c r="N22" s="139">
        <f t="shared" si="6"/>
        <v>0</v>
      </c>
      <c r="O22" s="140" t="e">
        <f t="shared" si="2"/>
        <v>#DIV/0!</v>
      </c>
      <c r="P22" s="139">
        <f t="shared" si="1"/>
        <v>0</v>
      </c>
      <c r="Q22" s="140" t="e">
        <f t="shared" si="3"/>
        <v>#DIV/0!</v>
      </c>
      <c r="R22" s="141">
        <f t="shared" si="4"/>
        <v>0</v>
      </c>
    </row>
    <row r="23" spans="2:18" ht="15" customHeight="1">
      <c r="B23" s="142"/>
      <c r="C23" s="144" t="s">
        <v>77</v>
      </c>
      <c r="D23" s="138"/>
      <c r="E23" s="138"/>
      <c r="F23" s="138"/>
      <c r="G23" s="145">
        <f>SUM(G14:G22)</f>
        <v>0</v>
      </c>
      <c r="H23" s="146" t="e">
        <f t="shared" si="0"/>
        <v>#DIV/0!</v>
      </c>
      <c r="I23" s="146" t="e">
        <f>J23/G23</f>
        <v>#DIV/0!</v>
      </c>
      <c r="J23" s="147">
        <f>SUM(J14:J22)</f>
        <v>0</v>
      </c>
      <c r="K23" s="146" t="e">
        <f>L23/G23</f>
        <v>#DIV/0!</v>
      </c>
      <c r="L23" s="147">
        <f>SUM(L14:L22)</f>
        <v>0</v>
      </c>
      <c r="M23" s="146" t="e">
        <f>N23/G23</f>
        <v>#DIV/0!</v>
      </c>
      <c r="N23" s="147">
        <f>SUM(N14:N22)</f>
        <v>0</v>
      </c>
      <c r="O23" s="146" t="e">
        <f>P23/G23</f>
        <v>#DIV/0!</v>
      </c>
      <c r="P23" s="147">
        <f>SUM(P14:P22)</f>
        <v>0</v>
      </c>
      <c r="Q23" s="146" t="e">
        <f>R23/G23</f>
        <v>#DIV/0!</v>
      </c>
      <c r="R23" s="147">
        <f>SUM(R14:R22)</f>
        <v>0</v>
      </c>
    </row>
    <row r="24" spans="3:18" ht="15" customHeight="1">
      <c r="C24" s="125"/>
      <c r="G24" s="148"/>
      <c r="H24" s="149"/>
      <c r="I24" s="150"/>
      <c r="J24" s="149"/>
      <c r="K24" s="149"/>
      <c r="L24" s="149"/>
      <c r="M24" s="149"/>
      <c r="N24" s="149"/>
      <c r="O24" s="149"/>
      <c r="P24" s="149"/>
      <c r="Q24" s="151"/>
      <c r="R24" s="151"/>
    </row>
    <row r="25" spans="2:18" ht="3" customHeight="1">
      <c r="B25" s="9"/>
      <c r="C25" s="12"/>
      <c r="D25" s="9"/>
      <c r="E25" s="9"/>
      <c r="F25" s="9"/>
      <c r="G25" s="152"/>
      <c r="H25" s="149"/>
      <c r="I25" s="153"/>
      <c r="J25" s="149"/>
      <c r="K25" s="149"/>
      <c r="L25" s="149"/>
      <c r="M25" s="149"/>
      <c r="N25" s="149"/>
      <c r="O25" s="149"/>
      <c r="P25" s="149"/>
      <c r="Q25" s="151"/>
      <c r="R25" s="151"/>
    </row>
    <row r="26" spans="2:18" ht="15" customHeight="1">
      <c r="B26" s="154"/>
      <c r="C26" s="137" t="str">
        <f>Portal!B14</f>
        <v>PROJETOS</v>
      </c>
      <c r="D26" s="138"/>
      <c r="E26" s="138"/>
      <c r="F26" s="138"/>
      <c r="G26" s="139">
        <v>0</v>
      </c>
      <c r="H26" s="140" t="e">
        <f aca="true" t="shared" si="7" ref="H26:H35">G26/$G$37</f>
        <v>#DIV/0!</v>
      </c>
      <c r="I26" s="155">
        <v>1</v>
      </c>
      <c r="J26" s="139">
        <f>ROUND(G26*I26,2)</f>
        <v>0</v>
      </c>
      <c r="K26" s="140">
        <f>K14</f>
        <v>0</v>
      </c>
      <c r="L26" s="139">
        <f aca="true" t="shared" si="8" ref="L26:L34">ROUND(G26*K26,2)</f>
        <v>0</v>
      </c>
      <c r="M26" s="140">
        <f>M14</f>
        <v>0</v>
      </c>
      <c r="N26" s="139">
        <f>ROUND(G26*M26,2)</f>
        <v>0</v>
      </c>
      <c r="O26" s="140" t="e">
        <f>P26/G26</f>
        <v>#DIV/0!</v>
      </c>
      <c r="P26" s="139">
        <f aca="true" t="shared" si="9" ref="P26:P34">ROUND(G26-J26-L26-N26,2)</f>
        <v>0</v>
      </c>
      <c r="Q26" s="140" t="e">
        <f>I26+K26+M26+O26</f>
        <v>#DIV/0!</v>
      </c>
      <c r="R26" s="139">
        <f>J26+L26+N26+P26</f>
        <v>0</v>
      </c>
    </row>
    <row r="27" spans="2:18" ht="15" customHeight="1">
      <c r="B27" s="154"/>
      <c r="C27" s="137" t="str">
        <f>Portal!B19</f>
        <v>SERVIÇOS PRELIMINARES</v>
      </c>
      <c r="D27" s="138"/>
      <c r="E27" s="138"/>
      <c r="F27" s="138"/>
      <c r="G27" s="139">
        <v>0</v>
      </c>
      <c r="H27" s="140" t="e">
        <f t="shared" si="7"/>
        <v>#DIV/0!</v>
      </c>
      <c r="I27" s="155">
        <f>I15</f>
        <v>1</v>
      </c>
      <c r="J27" s="139">
        <f>ROUND(G27*I27,2)</f>
        <v>0</v>
      </c>
      <c r="K27" s="140">
        <f>K15</f>
        <v>0</v>
      </c>
      <c r="L27" s="139">
        <f>ROUND(G27*K27,2)</f>
        <v>0</v>
      </c>
      <c r="M27" s="140">
        <f>M15</f>
        <v>0</v>
      </c>
      <c r="N27" s="139">
        <f>ROUND(G27*M27,2)</f>
        <v>0</v>
      </c>
      <c r="O27" s="140" t="e">
        <f>P27/G27</f>
        <v>#DIV/0!</v>
      </c>
      <c r="P27" s="139">
        <f>ROUND(G27-J27-L27-N27,2)</f>
        <v>0</v>
      </c>
      <c r="Q27" s="140" t="e">
        <f>I27+K27+M27+O27</f>
        <v>#DIV/0!</v>
      </c>
      <c r="R27" s="139">
        <f>J27+L27+N27+P27</f>
        <v>0</v>
      </c>
    </row>
    <row r="28" spans="2:18" ht="15" customHeight="1">
      <c r="B28" s="154"/>
      <c r="C28" s="137" t="str">
        <f aca="true" t="shared" si="10" ref="C28:C34">C16</f>
        <v>INFRA-ESTRUTURA </v>
      </c>
      <c r="D28" s="12"/>
      <c r="E28" s="12"/>
      <c r="F28" s="12"/>
      <c r="G28" s="139">
        <v>0</v>
      </c>
      <c r="H28" s="140" t="e">
        <f t="shared" si="7"/>
        <v>#DIV/0!</v>
      </c>
      <c r="I28" s="155">
        <f aca="true" t="shared" si="11" ref="I28:I34">I16</f>
        <v>1</v>
      </c>
      <c r="J28" s="139">
        <f>ROUND(G28*I28,2)</f>
        <v>0</v>
      </c>
      <c r="K28" s="140">
        <f aca="true" t="shared" si="12" ref="K28:K34">K16</f>
        <v>0</v>
      </c>
      <c r="L28" s="139">
        <f t="shared" si="8"/>
        <v>0</v>
      </c>
      <c r="M28" s="140">
        <f aca="true" t="shared" si="13" ref="M28:M34">M16</f>
        <v>0</v>
      </c>
      <c r="N28" s="139">
        <f>ROUND(G28*M28,2)</f>
        <v>0</v>
      </c>
      <c r="O28" s="140" t="e">
        <f aca="true" t="shared" si="14" ref="O28:O34">P28/G28</f>
        <v>#DIV/0!</v>
      </c>
      <c r="P28" s="139">
        <f t="shared" si="9"/>
        <v>0</v>
      </c>
      <c r="Q28" s="140" t="e">
        <f aca="true" t="shared" si="15" ref="Q28:Q34">I28+K28+M28+O28</f>
        <v>#DIV/0!</v>
      </c>
      <c r="R28" s="139">
        <f aca="true" t="shared" si="16" ref="R28:R34">J28+L28+N28+P28</f>
        <v>0</v>
      </c>
    </row>
    <row r="29" spans="2:18" ht="15" customHeight="1">
      <c r="B29" s="154" t="s">
        <v>78</v>
      </c>
      <c r="C29" s="137" t="str">
        <f t="shared" si="10"/>
        <v>SUPRA-ESTRUTURA </v>
      </c>
      <c r="D29" s="12"/>
      <c r="E29" s="12"/>
      <c r="F29" s="12"/>
      <c r="G29" s="139">
        <v>0</v>
      </c>
      <c r="H29" s="140" t="e">
        <f t="shared" si="7"/>
        <v>#DIV/0!</v>
      </c>
      <c r="I29" s="155">
        <f t="shared" si="11"/>
        <v>0.2</v>
      </c>
      <c r="J29" s="139">
        <f aca="true" t="shared" si="17" ref="J29:J34">ROUND(G29*I29,2)</f>
        <v>0</v>
      </c>
      <c r="K29" s="140">
        <f t="shared" si="12"/>
        <v>0.6</v>
      </c>
      <c r="L29" s="139">
        <f>ROUND(G29*K29,2)</f>
        <v>0</v>
      </c>
      <c r="M29" s="140">
        <f t="shared" si="13"/>
        <v>0.2</v>
      </c>
      <c r="N29" s="139">
        <f aca="true" t="shared" si="18" ref="N29:N34">ROUND(G29*M29,2)</f>
        <v>0</v>
      </c>
      <c r="O29" s="140" t="e">
        <f t="shared" si="14"/>
        <v>#DIV/0!</v>
      </c>
      <c r="P29" s="139">
        <f t="shared" si="9"/>
        <v>0</v>
      </c>
      <c r="Q29" s="140" t="e">
        <f t="shared" si="15"/>
        <v>#DIV/0!</v>
      </c>
      <c r="R29" s="139">
        <f t="shared" si="16"/>
        <v>0</v>
      </c>
    </row>
    <row r="30" spans="2:18" ht="15" customHeight="1">
      <c r="B30" s="154" t="s">
        <v>79</v>
      </c>
      <c r="C30" s="137" t="str">
        <f t="shared" si="10"/>
        <v>REVESTIMENTOS </v>
      </c>
      <c r="D30" s="12"/>
      <c r="E30" s="12"/>
      <c r="F30" s="12"/>
      <c r="G30" s="139">
        <v>0</v>
      </c>
      <c r="H30" s="140" t="e">
        <f t="shared" si="7"/>
        <v>#DIV/0!</v>
      </c>
      <c r="I30" s="155">
        <f t="shared" si="11"/>
        <v>0</v>
      </c>
      <c r="J30" s="139">
        <f t="shared" si="17"/>
        <v>0</v>
      </c>
      <c r="K30" s="140">
        <f t="shared" si="12"/>
        <v>0</v>
      </c>
      <c r="L30" s="139">
        <f t="shared" si="8"/>
        <v>0</v>
      </c>
      <c r="M30" s="140">
        <f t="shared" si="13"/>
        <v>1</v>
      </c>
      <c r="N30" s="139">
        <f t="shared" si="18"/>
        <v>0</v>
      </c>
      <c r="O30" s="140" t="e">
        <f t="shared" si="14"/>
        <v>#DIV/0!</v>
      </c>
      <c r="P30" s="139">
        <f t="shared" si="9"/>
        <v>0</v>
      </c>
      <c r="Q30" s="140" t="e">
        <f t="shared" si="15"/>
        <v>#DIV/0!</v>
      </c>
      <c r="R30" s="139">
        <f t="shared" si="16"/>
        <v>0</v>
      </c>
    </row>
    <row r="31" spans="2:18" ht="15" customHeight="1">
      <c r="B31" s="154" t="s">
        <v>80</v>
      </c>
      <c r="C31" s="137" t="str">
        <f t="shared" si="10"/>
        <v>PINTURA</v>
      </c>
      <c r="D31" s="12"/>
      <c r="E31" s="12"/>
      <c r="F31" s="12"/>
      <c r="G31" s="139">
        <v>0</v>
      </c>
      <c r="H31" s="140" t="e">
        <f t="shared" si="7"/>
        <v>#DIV/0!</v>
      </c>
      <c r="I31" s="155">
        <f t="shared" si="11"/>
        <v>0</v>
      </c>
      <c r="J31" s="139">
        <f t="shared" si="17"/>
        <v>0</v>
      </c>
      <c r="K31" s="140">
        <f t="shared" si="12"/>
        <v>0</v>
      </c>
      <c r="L31" s="139">
        <f t="shared" si="8"/>
        <v>0</v>
      </c>
      <c r="M31" s="140">
        <f t="shared" si="13"/>
        <v>0</v>
      </c>
      <c r="N31" s="139">
        <f t="shared" si="18"/>
        <v>0</v>
      </c>
      <c r="O31" s="140" t="e">
        <f t="shared" si="14"/>
        <v>#DIV/0!</v>
      </c>
      <c r="P31" s="139">
        <f t="shared" si="9"/>
        <v>0</v>
      </c>
      <c r="Q31" s="140" t="e">
        <f t="shared" si="15"/>
        <v>#DIV/0!</v>
      </c>
      <c r="R31" s="139">
        <f t="shared" si="16"/>
        <v>0</v>
      </c>
    </row>
    <row r="32" spans="2:18" ht="15" customHeight="1">
      <c r="B32" s="142"/>
      <c r="C32" s="137" t="str">
        <f t="shared" si="10"/>
        <v>INSTALAÇÕES ELÉTRICAS</v>
      </c>
      <c r="D32" s="12"/>
      <c r="E32" s="12"/>
      <c r="F32" s="12"/>
      <c r="G32" s="139">
        <v>0</v>
      </c>
      <c r="H32" s="140" t="e">
        <f t="shared" si="7"/>
        <v>#DIV/0!</v>
      </c>
      <c r="I32" s="155">
        <f t="shared" si="11"/>
        <v>0</v>
      </c>
      <c r="J32" s="139">
        <f t="shared" si="17"/>
        <v>0</v>
      </c>
      <c r="K32" s="140">
        <f t="shared" si="12"/>
        <v>0</v>
      </c>
      <c r="L32" s="139">
        <f t="shared" si="8"/>
        <v>0</v>
      </c>
      <c r="M32" s="140">
        <f t="shared" si="13"/>
        <v>0</v>
      </c>
      <c r="N32" s="139">
        <f t="shared" si="18"/>
        <v>0</v>
      </c>
      <c r="O32" s="140" t="e">
        <f t="shared" si="14"/>
        <v>#DIV/0!</v>
      </c>
      <c r="P32" s="139">
        <f t="shared" si="9"/>
        <v>0</v>
      </c>
      <c r="Q32" s="140" t="e">
        <f t="shared" si="15"/>
        <v>#DIV/0!</v>
      </c>
      <c r="R32" s="139">
        <f t="shared" si="16"/>
        <v>0</v>
      </c>
    </row>
    <row r="33" spans="2:18" ht="15" customHeight="1">
      <c r="B33" s="142"/>
      <c r="C33" s="137" t="str">
        <f t="shared" si="10"/>
        <v>COMPLEMENTARES</v>
      </c>
      <c r="D33" s="12"/>
      <c r="E33" s="12"/>
      <c r="F33" s="12"/>
      <c r="G33" s="139">
        <v>0</v>
      </c>
      <c r="H33" s="140" t="e">
        <f t="shared" si="7"/>
        <v>#DIV/0!</v>
      </c>
      <c r="I33" s="155">
        <f t="shared" si="11"/>
        <v>0</v>
      </c>
      <c r="J33" s="139">
        <f t="shared" si="17"/>
        <v>0</v>
      </c>
      <c r="K33" s="140">
        <f t="shared" si="12"/>
        <v>0</v>
      </c>
      <c r="L33" s="139">
        <f t="shared" si="8"/>
        <v>0</v>
      </c>
      <c r="M33" s="140">
        <f t="shared" si="13"/>
        <v>0</v>
      </c>
      <c r="N33" s="139">
        <f t="shared" si="18"/>
        <v>0</v>
      </c>
      <c r="O33" s="140" t="e">
        <f t="shared" si="14"/>
        <v>#DIV/0!</v>
      </c>
      <c r="P33" s="139">
        <f t="shared" si="9"/>
        <v>0</v>
      </c>
      <c r="Q33" s="140" t="e">
        <f t="shared" si="15"/>
        <v>#DIV/0!</v>
      </c>
      <c r="R33" s="139">
        <f t="shared" si="16"/>
        <v>0</v>
      </c>
    </row>
    <row r="34" spans="2:18" ht="15" customHeight="1">
      <c r="B34" s="142"/>
      <c r="C34" s="137" t="str">
        <f t="shared" si="10"/>
        <v>PAVIMENTAÇÃO</v>
      </c>
      <c r="D34" s="12"/>
      <c r="E34" s="12"/>
      <c r="F34" s="12"/>
      <c r="G34" s="139">
        <v>0</v>
      </c>
      <c r="H34" s="140" t="e">
        <f t="shared" si="7"/>
        <v>#DIV/0!</v>
      </c>
      <c r="I34" s="155">
        <f t="shared" si="11"/>
        <v>0</v>
      </c>
      <c r="J34" s="139">
        <f t="shared" si="17"/>
        <v>0</v>
      </c>
      <c r="K34" s="140">
        <f t="shared" si="12"/>
        <v>0.2</v>
      </c>
      <c r="L34" s="139">
        <f t="shared" si="8"/>
        <v>0</v>
      </c>
      <c r="M34" s="140">
        <f t="shared" si="13"/>
        <v>0.5</v>
      </c>
      <c r="N34" s="139">
        <f t="shared" si="18"/>
        <v>0</v>
      </c>
      <c r="O34" s="140" t="e">
        <f t="shared" si="14"/>
        <v>#DIV/0!</v>
      </c>
      <c r="P34" s="139">
        <f t="shared" si="9"/>
        <v>0</v>
      </c>
      <c r="Q34" s="140" t="e">
        <f t="shared" si="15"/>
        <v>#DIV/0!</v>
      </c>
      <c r="R34" s="139">
        <f t="shared" si="16"/>
        <v>0</v>
      </c>
    </row>
    <row r="35" spans="2:20" ht="15" customHeight="1">
      <c r="B35" s="142"/>
      <c r="C35" s="144" t="s">
        <v>81</v>
      </c>
      <c r="D35" s="138"/>
      <c r="E35" s="138"/>
      <c r="F35" s="138"/>
      <c r="G35" s="156">
        <f>SUM(G26:G34)</f>
        <v>0</v>
      </c>
      <c r="H35" s="146" t="e">
        <f t="shared" si="7"/>
        <v>#DIV/0!</v>
      </c>
      <c r="I35" s="146" t="e">
        <f>J35/G35</f>
        <v>#DIV/0!</v>
      </c>
      <c r="J35" s="147">
        <f>SUM(J26:J34)</f>
        <v>0</v>
      </c>
      <c r="K35" s="146" t="e">
        <f>L35/G35</f>
        <v>#DIV/0!</v>
      </c>
      <c r="L35" s="147">
        <f>SUM(L26:L34)</f>
        <v>0</v>
      </c>
      <c r="M35" s="146" t="e">
        <f>N35/G35</f>
        <v>#DIV/0!</v>
      </c>
      <c r="N35" s="147">
        <f>SUM(N26:N34)</f>
        <v>0</v>
      </c>
      <c r="O35" s="146" t="e">
        <f>P35/G35</f>
        <v>#DIV/0!</v>
      </c>
      <c r="P35" s="157">
        <f>SUM(P26:P34)</f>
        <v>0</v>
      </c>
      <c r="Q35" s="146" t="e">
        <f>R35/G35</f>
        <v>#DIV/0!</v>
      </c>
      <c r="R35" s="157">
        <f>SUM(R26:R34)</f>
        <v>0</v>
      </c>
      <c r="T35" s="31"/>
    </row>
    <row r="36" spans="2:18" ht="9.75" customHeight="1">
      <c r="B36" s="9"/>
      <c r="C36" s="12"/>
      <c r="D36" s="9"/>
      <c r="E36" s="9"/>
      <c r="F36" s="9"/>
      <c r="G36" s="152"/>
      <c r="H36" s="149"/>
      <c r="I36" s="149"/>
      <c r="J36" s="149"/>
      <c r="K36" s="149"/>
      <c r="L36" s="149"/>
      <c r="M36" s="149"/>
      <c r="N36" s="149"/>
      <c r="O36" s="149"/>
      <c r="P36" s="149"/>
      <c r="Q36" s="151"/>
      <c r="R36" s="151"/>
    </row>
    <row r="37" spans="2:18" ht="18.75" customHeight="1">
      <c r="B37" s="172" t="s">
        <v>82</v>
      </c>
      <c r="C37" s="173"/>
      <c r="D37" s="173"/>
      <c r="E37" s="173"/>
      <c r="F37" s="173"/>
      <c r="G37" s="145">
        <f>G23+G35</f>
        <v>0</v>
      </c>
      <c r="H37" s="146" t="e">
        <f>H23+H35</f>
        <v>#DIV/0!</v>
      </c>
      <c r="I37" s="146" t="e">
        <f>J37/G37</f>
        <v>#DIV/0!</v>
      </c>
      <c r="J37" s="145">
        <f>J23+J35</f>
        <v>0</v>
      </c>
      <c r="K37" s="146" t="e">
        <f>L37/G37</f>
        <v>#DIV/0!</v>
      </c>
      <c r="L37" s="145">
        <f>L23+L35</f>
        <v>0</v>
      </c>
      <c r="M37" s="146" t="e">
        <f>N37/G37</f>
        <v>#DIV/0!</v>
      </c>
      <c r="N37" s="156">
        <f>N23+N35</f>
        <v>0</v>
      </c>
      <c r="O37" s="146" t="e">
        <f>P37/G37</f>
        <v>#DIV/0!</v>
      </c>
      <c r="P37" s="156">
        <f>P23+P35</f>
        <v>0</v>
      </c>
      <c r="Q37" s="146" t="e">
        <f>I37+K37+M37+O37</f>
        <v>#DIV/0!</v>
      </c>
      <c r="R37" s="156">
        <f>J37+L37+N37+P37</f>
        <v>0</v>
      </c>
    </row>
    <row r="39" ht="68.25" customHeight="1"/>
    <row r="41" spans="2:16" ht="12.75">
      <c r="B41" t="s">
        <v>30</v>
      </c>
      <c r="H41" s="171"/>
      <c r="I41" s="171"/>
      <c r="J41" s="171"/>
      <c r="K41" s="158"/>
      <c r="O41" s="171"/>
      <c r="P41" s="171"/>
    </row>
    <row r="42" spans="2:16" ht="12.75">
      <c r="B42" s="159"/>
      <c r="H42" s="171"/>
      <c r="I42" s="171"/>
      <c r="J42" s="171"/>
      <c r="K42" s="158"/>
      <c r="O42" s="171"/>
      <c r="P42" s="171"/>
    </row>
  </sheetData>
  <mergeCells count="15">
    <mergeCell ref="H42:J42"/>
    <mergeCell ref="O42:P42"/>
    <mergeCell ref="B37:F37"/>
    <mergeCell ref="H41:J41"/>
    <mergeCell ref="O41:P41"/>
    <mergeCell ref="Q11:R11"/>
    <mergeCell ref="B2:R2"/>
    <mergeCell ref="B11:B12"/>
    <mergeCell ref="C11:F12"/>
    <mergeCell ref="G11:G12"/>
    <mergeCell ref="H11:H12"/>
    <mergeCell ref="I11:J11"/>
    <mergeCell ref="K11:L11"/>
    <mergeCell ref="M11:N11"/>
    <mergeCell ref="O11:P11"/>
  </mergeCells>
  <printOptions/>
  <pageMargins left="0.75" right="0.75" top="1" bottom="1" header="0.492125985" footer="0.492125985"/>
  <pageSetup horizontalDpi="600" verticalDpi="600" orientation="landscape" paperSize="9" scale="65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Cliente</cp:lastModifiedBy>
  <cp:lastPrinted>2011-08-16T14:45:44Z</cp:lastPrinted>
  <dcterms:created xsi:type="dcterms:W3CDTF">2001-08-02T12:48:39Z</dcterms:created>
  <dcterms:modified xsi:type="dcterms:W3CDTF">2011-08-16T14:55:11Z</dcterms:modified>
  <cp:category/>
  <cp:version/>
  <cp:contentType/>
  <cp:contentStatus/>
</cp:coreProperties>
</file>